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375" windowWidth="20610" windowHeight="11520" activeTab="0"/>
  </bookViews>
  <sheets>
    <sheet name="МЕНЮ" sheetId="1" r:id="rId1"/>
    <sheet name="СХЕМА РАССАДКИ" sheetId="2" r:id="rId2"/>
  </sheets>
  <definedNames>
    <definedName name="Зал">'МЕНЮ'!$M$1:$M$4</definedName>
  </definedNames>
  <calcPr fullCalcOnLoad="1"/>
</workbook>
</file>

<file path=xl/sharedStrings.xml><?xml version="1.0" encoding="utf-8"?>
<sst xmlns="http://schemas.openxmlformats.org/spreadsheetml/2006/main" count="436" uniqueCount="339">
  <si>
    <t>БАНКЕТ</t>
  </si>
  <si>
    <t>КОНТАКТНЫЙ ТЕЛЕФОН</t>
  </si>
  <si>
    <t>E-MAIL</t>
  </si>
  <si>
    <t>ivanov@mail.ru</t>
  </si>
  <si>
    <t>ДАТА БАНКЕТА (ДД.ММ.ГГГГ)</t>
  </si>
  <si>
    <t>ВРЕМЯ НАЧАЛА БАНКЕТА</t>
  </si>
  <si>
    <t>ФОРМАТ МЕРОПРИЯТИЯ</t>
  </si>
  <si>
    <t>БАНКЕТНОЕ МЕНЮ</t>
  </si>
  <si>
    <t>НАИМЕНОВАНИЕ</t>
  </si>
  <si>
    <t>ОПИСАНИЕ</t>
  </si>
  <si>
    <t>КОЛ-ВО</t>
  </si>
  <si>
    <t xml:space="preserve">БАНКЕТНЫЕ БЛЮДА </t>
  </si>
  <si>
    <t>Лосось "Императорский"</t>
  </si>
  <si>
    <t>Стерлядь "Царская"</t>
  </si>
  <si>
    <t>Царская стерлядь, запеченная по классическому рецепту. Подаётся в окружении тигровых креветок, маслин и лайма</t>
  </si>
  <si>
    <t>ФУРШЕТ</t>
  </si>
  <si>
    <t xml:space="preserve">Канапе с сёмгой </t>
  </si>
  <si>
    <t>30г.</t>
  </si>
  <si>
    <t>Канапе с бужениной</t>
  </si>
  <si>
    <t>Канапе с сыром</t>
  </si>
  <si>
    <t>Канапе с тигровой креветкой</t>
  </si>
  <si>
    <t xml:space="preserve">Канапе с копчённым угрём </t>
  </si>
  <si>
    <t>Канапе с фруктами</t>
  </si>
  <si>
    <t xml:space="preserve">Рулетик из баклажана </t>
  </si>
  <si>
    <t>Тарталетка с оливье</t>
  </si>
  <si>
    <t>70г.</t>
  </si>
  <si>
    <t xml:space="preserve">Тарталетка с жульеном </t>
  </si>
  <si>
    <t xml:space="preserve">Тарталетка с красной икрой </t>
  </si>
  <si>
    <t>ХОЛОДНЫЕ ЗАКУСКИ</t>
  </si>
  <si>
    <t>Рыбное ассорти</t>
  </si>
  <si>
    <t>220/20г.</t>
  </si>
  <si>
    <t>Восточные сыры</t>
  </si>
  <si>
    <t>200г.</t>
  </si>
  <si>
    <t>Оливки и маслины</t>
  </si>
  <si>
    <t>155г.</t>
  </si>
  <si>
    <t>Икра красная</t>
  </si>
  <si>
    <t xml:space="preserve">Подаётся со сливочным маслом, зеленью и лимоном  </t>
  </si>
  <si>
    <t>30/40г.</t>
  </si>
  <si>
    <t>Лимон</t>
  </si>
  <si>
    <t>50г.</t>
  </si>
  <si>
    <t>САЛАТЫ</t>
  </si>
  <si>
    <t>«Нардин»</t>
  </si>
  <si>
    <t>Сочная мякоть ягнёнка, томаты Черри, маринованный Сулугуни, микс салатов с малиновым соусом и орешками</t>
  </si>
  <si>
    <t>210г.</t>
  </si>
  <si>
    <t>ГОРЯЧИЕ ЗАКУСКИ</t>
  </si>
  <si>
    <t>180г.</t>
  </si>
  <si>
    <t xml:space="preserve">ГОРЯЧИЕ БЛЮДА </t>
  </si>
  <si>
    <t>БЛЮДА, ПРИГОТОВЛЕННЫЕ НА ОТКРЫТОМ ОГНЕ</t>
  </si>
  <si>
    <t>Молодой картофель с курдюком</t>
  </si>
  <si>
    <t>Мини-картофель в мундире с курдюком, приготовленный на огне</t>
  </si>
  <si>
    <t>СОУСЫ</t>
  </si>
  <si>
    <t>Аджика «Нардин»</t>
  </si>
  <si>
    <t xml:space="preserve">40г.   </t>
  </si>
  <si>
    <t xml:space="preserve">Ткемали </t>
  </si>
  <si>
    <t xml:space="preserve">Наршараб </t>
  </si>
  <si>
    <t>Сацебели</t>
  </si>
  <si>
    <t xml:space="preserve">Тар-тар </t>
  </si>
  <si>
    <t>Мацони</t>
  </si>
  <si>
    <t>40г.</t>
  </si>
  <si>
    <t xml:space="preserve">Сметана </t>
  </si>
  <si>
    <t>ГАРНИРЫ</t>
  </si>
  <si>
    <t>150г.</t>
  </si>
  <si>
    <t>Овощи гриль</t>
  </si>
  <si>
    <t>ХЛЕБ</t>
  </si>
  <si>
    <t>Булочка пшеничная</t>
  </si>
  <si>
    <t>Лепёшка восточная</t>
  </si>
  <si>
    <t>ДЕСЕРТЫ</t>
  </si>
  <si>
    <t>Домашнее варенье</t>
  </si>
  <si>
    <t>Кизил, Айва, Инжир, Белая черешня, Грецкий орех</t>
  </si>
  <si>
    <t>130г.</t>
  </si>
  <si>
    <t>Фруктовая ваза</t>
  </si>
  <si>
    <t>1500г.</t>
  </si>
  <si>
    <t>БАРНОЕ МЕНЮ</t>
  </si>
  <si>
    <t>БЕЗАЛКОГОЛЬНЫЕ НАПИТКИ</t>
  </si>
  <si>
    <t>Кока-кола, Фанта, Спрайт, Тоник</t>
  </si>
  <si>
    <t>250мл.</t>
  </si>
  <si>
    <t>СОК SWELL (СТЕКЛО)</t>
  </si>
  <si>
    <t>Ананасовый, Апельсиновый, Яблочный, Грейпфрутовый, Томатный, Вишневый</t>
  </si>
  <si>
    <t>750мл.</t>
  </si>
  <si>
    <t>1000мл.</t>
  </si>
  <si>
    <t>МИНЕРАЛЬНАЯ ВОДА  (СТЕКЛО)</t>
  </si>
  <si>
    <t>Газированная</t>
  </si>
  <si>
    <t>Боржоми</t>
  </si>
  <si>
    <t>500мл.</t>
  </si>
  <si>
    <t>Эвиан</t>
  </si>
  <si>
    <t>Негазированная</t>
  </si>
  <si>
    <t>330мл.</t>
  </si>
  <si>
    <t xml:space="preserve"> ДОМАШНИЕ НАПИТКИ</t>
  </si>
  <si>
    <t>Домашний клюквенный морс</t>
  </si>
  <si>
    <t>Домашние лимонады</t>
  </si>
  <si>
    <t>Тархун, Имбирно-лаймовый, Яблочно-Лаймовый, Цитрусовый, Дюшес, Ягодный, Крем-Сода, Имбирно-малиновый</t>
  </si>
  <si>
    <t>ЧАЙ</t>
  </si>
  <si>
    <t xml:space="preserve">Ассам </t>
  </si>
  <si>
    <t xml:space="preserve">Эрл Грей </t>
  </si>
  <si>
    <t>Сенча</t>
  </si>
  <si>
    <t>Жасминовый</t>
  </si>
  <si>
    <t xml:space="preserve">КОФЕ </t>
  </si>
  <si>
    <t xml:space="preserve">Эспрессо </t>
  </si>
  <si>
    <t>35мл.</t>
  </si>
  <si>
    <t xml:space="preserve">Американо </t>
  </si>
  <si>
    <t>120мл.</t>
  </si>
  <si>
    <t>Капучино</t>
  </si>
  <si>
    <t>175мл.</t>
  </si>
  <si>
    <t>АЛКОГОЛЬНЫЕ НАПИТКИ</t>
  </si>
  <si>
    <t>АПЕРИТИВЫ и ДИДЖЕСТИВЫ</t>
  </si>
  <si>
    <t xml:space="preserve">Мартини </t>
  </si>
  <si>
    <t xml:space="preserve">Кампари </t>
  </si>
  <si>
    <t>Егермейстер</t>
  </si>
  <si>
    <t>Бехеровка</t>
  </si>
  <si>
    <t>Самбука</t>
  </si>
  <si>
    <t xml:space="preserve">Бейлиз </t>
  </si>
  <si>
    <t>Абсент</t>
  </si>
  <si>
    <t>ВОДКА</t>
  </si>
  <si>
    <t xml:space="preserve">Русский Стандарт Платинум </t>
  </si>
  <si>
    <t xml:space="preserve">Белуга </t>
  </si>
  <si>
    <t>Грей Гуз</t>
  </si>
  <si>
    <t>КОНЬЯК</t>
  </si>
  <si>
    <t xml:space="preserve">АрАрАт 5* </t>
  </si>
  <si>
    <t xml:space="preserve">Хеннесси VS </t>
  </si>
  <si>
    <t xml:space="preserve">Хеннесси VSOP </t>
  </si>
  <si>
    <t xml:space="preserve">Хеннесси XO </t>
  </si>
  <si>
    <t>ВИСКИ</t>
  </si>
  <si>
    <t>Чивас Ригал 12 лет</t>
  </si>
  <si>
    <t xml:space="preserve">Вильям Лоусонс </t>
  </si>
  <si>
    <t>Вильям Лоусонс Супер Спайсед</t>
  </si>
  <si>
    <t>Дьюарс Уайт Лейбл</t>
  </si>
  <si>
    <t>Джемесон</t>
  </si>
  <si>
    <t xml:space="preserve">Макаллан 12 лет </t>
  </si>
  <si>
    <t>Джек Дэниэлс</t>
  </si>
  <si>
    <t xml:space="preserve">Джим Бим </t>
  </si>
  <si>
    <t>ДЖИН</t>
  </si>
  <si>
    <t>ТЕКИЛА</t>
  </si>
  <si>
    <t xml:space="preserve">Ольмека Бланко </t>
  </si>
  <si>
    <t xml:space="preserve">Ольмека Голд </t>
  </si>
  <si>
    <t>РОМ</t>
  </si>
  <si>
    <t>Бакарди Оакхарт Пряный</t>
  </si>
  <si>
    <t>ШАМПАНСКОЕ</t>
  </si>
  <si>
    <t>ИГРИСТЫЕ ВИНА</t>
  </si>
  <si>
    <t>Мартини Асти</t>
  </si>
  <si>
    <t>Мартини Брют</t>
  </si>
  <si>
    <t xml:space="preserve">Мартини Просекко </t>
  </si>
  <si>
    <t>Ламбруско Бьянко</t>
  </si>
  <si>
    <t>Ламбруско Розато</t>
  </si>
  <si>
    <t>ВИННАЯ КАРТА</t>
  </si>
  <si>
    <t>БЕЛЫЕ ВИНА</t>
  </si>
  <si>
    <t>ФРАНЦИЯ</t>
  </si>
  <si>
    <t>ИТАЛИЯ</t>
  </si>
  <si>
    <t>ГРУЗИЯ</t>
  </si>
  <si>
    <t>КРАСНЫЕ ВИНА</t>
  </si>
  <si>
    <t>ИСПАНИЯ</t>
  </si>
  <si>
    <t>СУММА</t>
  </si>
  <si>
    <t>ИТОГО</t>
  </si>
  <si>
    <t xml:space="preserve">ВЫХОД, </t>
  </si>
  <si>
    <t>СЕРВИС 10%</t>
  </si>
  <si>
    <t>600мл.</t>
  </si>
  <si>
    <t>КОЛ-ВО ГОСТЕЙ (ЦИФРАМИ)</t>
  </si>
  <si>
    <t>НА 1 ПЕРСОНУ</t>
  </si>
  <si>
    <t>ВЫХОД НА 1 ПЕРСОНУ</t>
  </si>
  <si>
    <t>БЛЮДА, г.</t>
  </si>
  <si>
    <t>Б/А НАПИТКИ, мл.</t>
  </si>
  <si>
    <t>ДО РЕКОМЕНДОВАННОГО</t>
  </si>
  <si>
    <t>Свадьба</t>
  </si>
  <si>
    <t>День рождения</t>
  </si>
  <si>
    <t>Юбилей</t>
  </si>
  <si>
    <t>Корпоратив</t>
  </si>
  <si>
    <t>Поминальная трапеза</t>
  </si>
  <si>
    <t>Частное мероприятие</t>
  </si>
  <si>
    <r>
      <rPr>
        <b/>
        <u val="single"/>
        <sz val="16"/>
        <color indexed="56"/>
        <rFont val="Calibri"/>
        <family val="2"/>
      </rPr>
      <t>РЕКОМЕНДАЦИЯ</t>
    </r>
    <r>
      <rPr>
        <b/>
        <sz val="16"/>
        <color indexed="59"/>
        <rFont val="Calibri"/>
        <family val="2"/>
      </rPr>
      <t xml:space="preserve">
</t>
    </r>
    <r>
      <rPr>
        <sz val="14"/>
        <color indexed="59"/>
        <rFont val="Calibri"/>
        <family val="2"/>
      </rPr>
      <t xml:space="preserve">Рекомендованный выход </t>
    </r>
    <r>
      <rPr>
        <b/>
        <sz val="14"/>
        <color indexed="59"/>
        <rFont val="Calibri"/>
        <family val="2"/>
      </rPr>
      <t>БЛЮД</t>
    </r>
    <r>
      <rPr>
        <sz val="14"/>
        <color indexed="59"/>
        <rFont val="Calibri"/>
        <family val="2"/>
      </rPr>
      <t xml:space="preserve"> на одну персону - </t>
    </r>
    <r>
      <rPr>
        <b/>
        <i/>
        <sz val="14"/>
        <color indexed="56"/>
        <rFont val="Calibri"/>
        <family val="2"/>
      </rPr>
      <t>1 300г.</t>
    </r>
    <r>
      <rPr>
        <sz val="14"/>
        <color indexed="8"/>
        <rFont val="Calibri"/>
        <family val="2"/>
      </rPr>
      <t xml:space="preserve">  </t>
    </r>
    <r>
      <rPr>
        <sz val="14"/>
        <color indexed="59"/>
        <rFont val="Calibri"/>
        <family val="2"/>
      </rPr>
      <t xml:space="preserve">                                                                                                   ●                             
Рекомендованный выход </t>
    </r>
    <r>
      <rPr>
        <b/>
        <sz val="14"/>
        <color indexed="59"/>
        <rFont val="Calibri"/>
        <family val="2"/>
      </rPr>
      <t>БЕЗАЛКОГОЛЬНЫХ НАПИТКОВ</t>
    </r>
    <r>
      <rPr>
        <sz val="14"/>
        <color indexed="59"/>
        <rFont val="Calibri"/>
        <family val="2"/>
      </rPr>
      <t xml:space="preserve"> на одну персону - </t>
    </r>
    <r>
      <rPr>
        <b/>
        <i/>
        <sz val="14"/>
        <color indexed="56"/>
        <rFont val="Calibri"/>
        <family val="2"/>
      </rPr>
      <t xml:space="preserve">1 500мл.                                               </t>
    </r>
    <r>
      <rPr>
        <b/>
        <i/>
        <sz val="11"/>
        <color indexed="8"/>
        <rFont val="Calibri"/>
        <family val="2"/>
      </rPr>
      <t>*Рекомендация дана без учёта десертов, чая и кофе.</t>
    </r>
  </si>
  <si>
    <t>Бьянко, Розато, Россо, Экстра Драй</t>
  </si>
  <si>
    <t>250г.</t>
  </si>
  <si>
    <t>Фокачча</t>
  </si>
  <si>
    <t>Поросёнок "Боярский"</t>
  </si>
  <si>
    <t>Маслянная рыба, лосось, слабосолёная сёмга и угорь. Подаётся с лимоном и оливками</t>
  </si>
  <si>
    <t>130/60/30г.</t>
  </si>
  <si>
    <t>Мелкорубленное филе лосося с пряными специями. Подается с багетными тостами и соусом "Гуакамоле"</t>
  </si>
  <si>
    <t>ВЫХОД</t>
  </si>
  <si>
    <t>ЦЕНА</t>
  </si>
  <si>
    <t xml:space="preserve">«Миль Петаль»   </t>
  </si>
  <si>
    <t xml:space="preserve">Ростбиф, подкопчённая индейка, телячий язык, свежие цуккини и шампиньоны, соус «Песто», домашний майонез, томаты и жареный фундук </t>
  </si>
  <si>
    <t xml:space="preserve">«Деревенский» с индейкой   </t>
  </si>
  <si>
    <t xml:space="preserve">Запечённое филе сёмги под соусом «Прованс». Подаётся с карпаччо из цуккини  </t>
  </si>
  <si>
    <t xml:space="preserve">Дорада на гриле   </t>
  </si>
  <si>
    <t xml:space="preserve">По Вашему желанию: запечённая, обжаренная или паровая </t>
  </si>
  <si>
    <t xml:space="preserve">Медальоны «Нардин»   </t>
  </si>
  <si>
    <t xml:space="preserve">150г.   </t>
  </si>
  <si>
    <t>Картофель жареный с грибами</t>
  </si>
  <si>
    <t xml:space="preserve">Обжаренные в специях и травах ломтики цукини, баклажана, томата и болгарского перца </t>
  </si>
  <si>
    <t>35г.</t>
  </si>
  <si>
    <t>Торт "Чизкейк"</t>
  </si>
  <si>
    <t xml:space="preserve">Тайан Блан </t>
  </si>
  <si>
    <t>Сухое</t>
  </si>
  <si>
    <t xml:space="preserve">Пти Шабли  </t>
  </si>
  <si>
    <t xml:space="preserve">Соаве </t>
  </si>
  <si>
    <t>Пино Гриджио</t>
  </si>
  <si>
    <t>Цинандали</t>
  </si>
  <si>
    <t>Кот Дю Рон</t>
  </si>
  <si>
    <t>Фиорино Д`Оро Россо</t>
  </si>
  <si>
    <t>Вальполичелла</t>
  </si>
  <si>
    <t xml:space="preserve">Кьянти </t>
  </si>
  <si>
    <t>Лар де Пола Темпранильо</t>
  </si>
  <si>
    <t>Полусухое</t>
  </si>
  <si>
    <t>Полусладкое</t>
  </si>
  <si>
    <t>Бакарди Карта Бланка</t>
  </si>
  <si>
    <t>Бакарди Карта Оро</t>
  </si>
  <si>
    <t>Бакарди Карта Негра</t>
  </si>
  <si>
    <t>Моэ&amp;Шандо Брют Империал</t>
  </si>
  <si>
    <t xml:space="preserve">Запечённая с травами утиная ножка. Подаётся с грушей "Бордо" </t>
  </si>
  <si>
    <t>200/200/60гр.</t>
  </si>
  <si>
    <t xml:space="preserve">Утиная ножка «Бордо»    </t>
  </si>
  <si>
    <t>Булочка ржаная</t>
  </si>
  <si>
    <t>Мороженое "Нардин"</t>
  </si>
  <si>
    <t>Овощная икра на мангале</t>
  </si>
  <si>
    <t>Мелкорубленные баклажан, сладкий перец и помидор, запечённые на углях и приправленные восточными специями</t>
  </si>
  <si>
    <t>Ананасовый, Апельсиновый, Яблочный, Томатный, Вишневый</t>
  </si>
  <si>
    <t>Сан Бенедетто</t>
  </si>
  <si>
    <t>Славяночка</t>
  </si>
  <si>
    <t>Белое Золото "Black Edition"</t>
  </si>
  <si>
    <t>150гр.</t>
  </si>
  <si>
    <t xml:space="preserve">Мясное ассорти  </t>
  </si>
  <si>
    <t>Ростбиф, куриный рулет, язык телячий и буженина. Подаётся со сливочным хреном и горчицей</t>
  </si>
  <si>
    <t>280/60/30гр.</t>
  </si>
  <si>
    <t>200гр.</t>
  </si>
  <si>
    <t>200/20гр.</t>
  </si>
  <si>
    <t xml:space="preserve">Европейские сыры   </t>
  </si>
  <si>
    <t>225/95гр.</t>
  </si>
  <si>
    <t xml:space="preserve">Бакинские овощи с зеленью </t>
  </si>
  <si>
    <t xml:space="preserve">Рулетики из баклажанов   </t>
  </si>
  <si>
    <t>Ломтики обжаренного баклажана, фаршированные ореховой-сливочной начинкой</t>
  </si>
  <si>
    <t>170/20гр.</t>
  </si>
  <si>
    <t>Обжаренные морепродукты, салат Романо с  соусом "Цезарь", гренки, томаты Черри, и Пармезан Грана Падано</t>
  </si>
  <si>
    <t xml:space="preserve">«Капрезе»   </t>
  </si>
  <si>
    <t xml:space="preserve">Свёкла с козьим сыром   </t>
  </si>
  <si>
    <t>Гриль-салат с уткой</t>
  </si>
  <si>
    <t xml:space="preserve">Селёдочка под шубой   </t>
  </si>
  <si>
    <t xml:space="preserve">Цезарь с цыплёнком   </t>
  </si>
  <si>
    <t xml:space="preserve">«Греческий»   </t>
  </si>
  <si>
    <t xml:space="preserve">Жюльен куриный с грибами   </t>
  </si>
  <si>
    <t xml:space="preserve"> </t>
  </si>
  <si>
    <t>100гр.</t>
  </si>
  <si>
    <t xml:space="preserve">Кутабы с мацони   </t>
  </si>
  <si>
    <t>120/40гр.</t>
  </si>
  <si>
    <t xml:space="preserve">Сулугуни запечённый   </t>
  </si>
  <si>
    <t xml:space="preserve">Запечённый сыр Сулугуни, политый малиновым соусом </t>
  </si>
  <si>
    <t>90/90гр.</t>
  </si>
  <si>
    <t>Хачапури по-мегрельски</t>
  </si>
  <si>
    <t>500гр.</t>
  </si>
  <si>
    <t>Хачапури по-аджарски</t>
  </si>
  <si>
    <t>330гр.</t>
  </si>
  <si>
    <t>Моцарелла Чильеджина в окружении трёх видов томатов и соусов «Песто» и «Бальзамик»</t>
  </si>
  <si>
    <t xml:space="preserve">Запечённая сахарная свёкла с карамелизованным козьим сыром, кедровыми орешками и соусом «Бальзамик»    </t>
  </si>
  <si>
    <t xml:space="preserve">Свежие огородные овощи с обжаренным мини-картофелем, миксом хрустящих салатов с заправкой и кусочками подкопчённого филе индейки </t>
  </si>
  <si>
    <t>280гр.</t>
  </si>
  <si>
    <t>220гр.</t>
  </si>
  <si>
    <t>Копчёная утиная грудка с обжаренными на гриле цуккини, баклажаном и сладким перцем. Подаётся с миксом хрустящих салатов и соусом «Гриль»</t>
  </si>
  <si>
    <t>270гр.</t>
  </si>
  <si>
    <t xml:space="preserve">Домашний классический салат с сельдью и овощами </t>
  </si>
  <si>
    <t>250гр.</t>
  </si>
  <si>
    <t>Обжаренное филе цыплёнка, салат Романо с соусом «Цезарь», гренки, томаты Черри и Пармезан Грана Падано</t>
  </si>
  <si>
    <t>260гр.</t>
  </si>
  <si>
    <t>Свежие овощи со сладким луком, политые оливковым маслом, маслины, сыр Фета с зеленью и в панировке</t>
  </si>
  <si>
    <t>Телятина Су-вид с гратеном</t>
  </si>
  <si>
    <t>Нежная телятина, обжаренная на гриле. Подаётся с террином из куриной печени и картофельным гратеном</t>
  </si>
  <si>
    <t>90/50/130г.</t>
  </si>
  <si>
    <t>700/700г.</t>
  </si>
  <si>
    <t>2900/750г.</t>
  </si>
  <si>
    <t>1шт./40гр.</t>
  </si>
  <si>
    <t>Корейка ягнёнка (2 порции), люля-кебаб из телятины (2 порции), люля-кебаб из ягнёнка (2 порции), свиная шейка (2 порции), шашлык из телятины, куриное филе (2 порции), молодой картофель с курдюком (2 порции), цельные овощи на углях, соус аджика</t>
  </si>
  <si>
    <t>Телячья мякоть (2 порции), люля-кебаб из телятины (3 порции), корейка ягнёнка (3 порции), мякоть ягнёнка, люля-кебаб из ягнёнка (2 порции), шашлык из сёмги, свиная шейка (2 порции), куриное филе (2 порции), молодой картофель с курдюком (4 порции), цельные овощи на углях (2 порции), ананас, гранат, соус аджика</t>
  </si>
  <si>
    <t>190г.</t>
  </si>
  <si>
    <t>Золотистый поросёнок, запечённый с баварской капустой. Подаётся в окружении маринованных овощей и зелени</t>
  </si>
  <si>
    <t>3000/600/180г.</t>
  </si>
  <si>
    <t>Джонни Уокер Ред Лейбл</t>
  </si>
  <si>
    <t xml:space="preserve">2560/580г. </t>
  </si>
  <si>
    <t>«Цезарь» Фрутти ди Маре</t>
  </si>
  <si>
    <t>Тартар из лосося</t>
  </si>
  <si>
    <t>1400г.</t>
  </si>
  <si>
    <t>Норвежский лосось, запечённый в пряных травах и игристом вине. Подаётся на ложе из чёрных мидий</t>
  </si>
  <si>
    <t>Отборные сезонные фрукты</t>
  </si>
  <si>
    <t xml:space="preserve">«Оливье»  </t>
  </si>
  <si>
    <t>СОК</t>
  </si>
  <si>
    <t xml:space="preserve">3920/2350г.   </t>
  </si>
  <si>
    <t xml:space="preserve">На выбор: с сыром, с зеленью, с ягнёнком    </t>
  </si>
  <si>
    <t>Сёмга «Прованс»</t>
  </si>
  <si>
    <t>Корейка ягнёнка-гриль</t>
  </si>
  <si>
    <t>Корейка нежнейшего ягнёнка, приготовленного в ароматных травах на гриле. Подаётся с молодым картофелем и сливовым  соусом</t>
  </si>
  <si>
    <t>160/150/60гр.</t>
  </si>
  <si>
    <t>110/120/60гр.</t>
  </si>
  <si>
    <t>Торт "Морковный"</t>
  </si>
  <si>
    <t>1750г.</t>
  </si>
  <si>
    <t>Классический, Ред Стаг, Эппл, Хани</t>
  </si>
  <si>
    <t>Глен’с</t>
  </si>
  <si>
    <t>Кампо Азул Бланко</t>
  </si>
  <si>
    <t>300гр.</t>
  </si>
  <si>
    <t>Бакинские помидоры и огурцы, сладкий перец, редис и свежая огородная зелень</t>
  </si>
  <si>
    <t xml:space="preserve">Сулугуни, Блинный, Чанах и копчёный Чечил </t>
  </si>
  <si>
    <t>Пармезан, Дор Блю, Моцарелла, Чеддер и Камамбер</t>
  </si>
  <si>
    <t xml:space="preserve">Пиросмани </t>
  </si>
  <si>
    <t xml:space="preserve">Киндзмараули  </t>
  </si>
  <si>
    <t>1185/660/120г.</t>
  </si>
  <si>
    <t>1980/915/120г.</t>
  </si>
  <si>
    <t>2925/1320/250г.</t>
  </si>
  <si>
    <t xml:space="preserve">Стейк из тунца, дорадо, сибас, форель, сёмга, макрель, судак "Кольбер", тигровые креветки, раки, кальмары, мидии-киви, осьминожки. Подаётся с обжаренными овощами и соусами   </t>
  </si>
  <si>
    <r>
      <t xml:space="preserve">Морское плато №7                     </t>
    </r>
    <r>
      <rPr>
        <b/>
        <i/>
        <sz val="11"/>
        <color indexed="8"/>
        <rFont val="Calibri"/>
        <family val="2"/>
      </rPr>
      <t>(на 7 персон)</t>
    </r>
  </si>
  <si>
    <r>
      <t xml:space="preserve">Морское плато №10                    </t>
    </r>
    <r>
      <rPr>
        <b/>
        <i/>
        <sz val="11"/>
        <color indexed="8"/>
        <rFont val="Calibri"/>
        <family val="2"/>
      </rPr>
      <t>(на 10 персон)</t>
    </r>
  </si>
  <si>
    <r>
      <t xml:space="preserve">Морское плато №15                    </t>
    </r>
    <r>
      <rPr>
        <b/>
        <i/>
        <sz val="11"/>
        <color indexed="8"/>
        <rFont val="Calibri"/>
        <family val="2"/>
      </rPr>
      <t>(на 15 персон)</t>
    </r>
  </si>
  <si>
    <t>Закуска под водочку</t>
  </si>
  <si>
    <t>660г.</t>
  </si>
  <si>
    <t>Салат с говядиной, овощами и домашним майонезом</t>
  </si>
  <si>
    <t>230/20гр.</t>
  </si>
  <si>
    <t>250/30гр.</t>
  </si>
  <si>
    <r>
      <t xml:space="preserve">Ассорти шашлыков "Великолепная семёрка"          </t>
    </r>
    <r>
      <rPr>
        <b/>
        <i/>
        <sz val="11"/>
        <color indexed="8"/>
        <rFont val="Calibri"/>
        <family val="2"/>
      </rPr>
      <t>(на 10 персон)</t>
    </r>
  </si>
  <si>
    <r>
      <t xml:space="preserve">Ассорти шашлыков "Нардин"  </t>
    </r>
    <r>
      <rPr>
        <b/>
        <i/>
        <sz val="11"/>
        <color indexed="8"/>
        <rFont val="Calibri"/>
        <family val="2"/>
      </rPr>
      <t>(на 15 персон)</t>
    </r>
  </si>
  <si>
    <t>ФАМИЛИЯ ИМЯ ОТЧЕСТВО</t>
  </si>
  <si>
    <t>ЗАЛ</t>
  </si>
  <si>
    <t>Золотой</t>
  </si>
  <si>
    <t>Соленья домашние, селёдочка с обжаренным картофелем, форшмак из сельди на гренках, сало копчённое и рассольное, язык говяжий отварной, грибы маринованные, горчица и хрен</t>
  </si>
  <si>
    <t>Медальоны из говяжьей вырезки, обжаренные на гриле. Подаются с овощами-гриль и соусом с белыми грибами</t>
  </si>
  <si>
    <t>120/110/60гр.</t>
  </si>
  <si>
    <t>Рычал Су</t>
  </si>
  <si>
    <t>100мл.</t>
  </si>
  <si>
    <t>50мл.</t>
  </si>
  <si>
    <t>ПРОВАНС</t>
  </si>
  <si>
    <t>РИМСКИЙ</t>
  </si>
  <si>
    <t>ЧАЙХОНА</t>
  </si>
  <si>
    <t>ЗОЛОТОЙ</t>
  </si>
  <si>
    <t>СКИДКА</t>
  </si>
  <si>
    <t>ВВЕДИТЕ В ОКНО ЗНАЧЕНИЕ СКИДКИ БЕЗ "%"</t>
  </si>
  <si>
    <t>Иванов Иван Иванович</t>
  </si>
  <si>
    <r>
      <t xml:space="preserve">Уважаемые Гости! 
</t>
    </r>
    <r>
      <rPr>
        <sz val="12"/>
        <color indexed="59"/>
        <rFont val="Calibri"/>
        <family val="2"/>
      </rPr>
      <t xml:space="preserve">Для заказа банкета необходимо заполнить все поля в разделе </t>
    </r>
    <r>
      <rPr>
        <b/>
        <sz val="12"/>
        <color indexed="59"/>
        <rFont val="Calibri"/>
        <family val="2"/>
      </rPr>
      <t>"БАНКЕТ"</t>
    </r>
    <r>
      <rPr>
        <sz val="12"/>
        <color indexed="59"/>
        <rFont val="Calibri"/>
        <family val="2"/>
      </rPr>
      <t xml:space="preserve">, указать необходимое количество желаемых блюд в разделе </t>
    </r>
    <r>
      <rPr>
        <b/>
        <sz val="12"/>
        <color indexed="59"/>
        <rFont val="Calibri"/>
        <family val="2"/>
      </rPr>
      <t xml:space="preserve">"БАНКЕТНОЕ МЕНЮ" </t>
    </r>
    <r>
      <rPr>
        <sz val="12"/>
        <color indexed="59"/>
        <rFont val="Calibri"/>
        <family val="2"/>
      </rPr>
      <t>и</t>
    </r>
    <r>
      <rPr>
        <b/>
        <sz val="12"/>
        <color indexed="59"/>
        <rFont val="Calibri"/>
        <family val="2"/>
      </rPr>
      <t xml:space="preserve"> </t>
    </r>
    <r>
      <rPr>
        <sz val="12"/>
        <color indexed="59"/>
        <rFont val="Calibri"/>
        <family val="2"/>
      </rPr>
      <t>выбрать</t>
    </r>
    <r>
      <rPr>
        <b/>
        <sz val="12"/>
        <color indexed="59"/>
        <rFont val="Calibri"/>
        <family val="2"/>
      </rPr>
      <t xml:space="preserve"> </t>
    </r>
    <r>
      <rPr>
        <sz val="12"/>
        <color indexed="59"/>
        <rFont val="Calibri"/>
        <family val="2"/>
      </rPr>
      <t>подходящую</t>
    </r>
    <r>
      <rPr>
        <b/>
        <sz val="12"/>
        <color indexed="59"/>
        <rFont val="Calibri"/>
        <family val="2"/>
      </rPr>
      <t xml:space="preserve"> схему рассадки</t>
    </r>
    <r>
      <rPr>
        <sz val="12"/>
        <color indexed="59"/>
        <rFont val="Calibri"/>
        <family val="2"/>
      </rPr>
      <t>.
Для подтверждения заказа необходимо отправить сохранённый файл на электронную почту</t>
    </r>
    <r>
      <rPr>
        <sz val="12"/>
        <color indexed="8"/>
        <rFont val="Calibri"/>
        <family val="2"/>
      </rPr>
      <t xml:space="preserve"> </t>
    </r>
    <r>
      <rPr>
        <b/>
        <u val="single"/>
        <sz val="16"/>
        <color indexed="30"/>
        <rFont val="Calibri"/>
        <family val="2"/>
      </rPr>
      <t>nardinrest@mail.ru</t>
    </r>
    <r>
      <rPr>
        <sz val="12"/>
        <color indexed="30"/>
        <rFont val="Calibri"/>
        <family val="2"/>
      </rPr>
      <t xml:space="preserve"> 
</t>
    </r>
    <r>
      <rPr>
        <sz val="12"/>
        <color indexed="59"/>
        <rFont val="Calibri"/>
        <family val="2"/>
      </rPr>
      <t xml:space="preserve">В ближайшее время, для уточнения и подтверждения заказа, с Вами свяжется Администратор ресторана.
</t>
    </r>
  </si>
  <si>
    <t>СХЕМА РАССАДКИ №</t>
  </si>
  <si>
    <t>Селёдочка под водочку</t>
  </si>
  <si>
    <t>Филе сельди со сладким луком и запечённым картофелем.</t>
  </si>
  <si>
    <t>100/100/40г.</t>
  </si>
  <si>
    <t xml:space="preserve">Соленья домашние  </t>
  </si>
  <si>
    <t>Маринованные Черри, чеснок, черемша, солёные огурцы, квашенная и гурийская капуста</t>
  </si>
  <si>
    <t>280/20гр.</t>
  </si>
  <si>
    <t>Грибы маринованные</t>
  </si>
  <si>
    <t>Шампиньоны собственного маринования с красным луком и зеленью.</t>
  </si>
  <si>
    <t>100/15г.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</si>
</sst>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:mm"/>
    <numFmt numFmtId="173" formatCode="#,##0&quot;р.&quot;"/>
    <numFmt numFmtId="174" formatCode="[$-F800]dddd\,\ mmmm\ dd\,\ yyyy"/>
    <numFmt numFmtId="175" formatCode="#\(###\)###\-##\-##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mmm/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59"/>
      <name val="Calibri"/>
      <family val="2"/>
    </font>
    <font>
      <sz val="12"/>
      <color indexed="59"/>
      <name val="Calibri"/>
      <family val="2"/>
    </font>
    <font>
      <b/>
      <sz val="12"/>
      <color indexed="59"/>
      <name val="Calibri"/>
      <family val="2"/>
    </font>
    <font>
      <sz val="12"/>
      <color indexed="8"/>
      <name val="Calibri"/>
      <family val="2"/>
    </font>
    <font>
      <b/>
      <u val="single"/>
      <sz val="16"/>
      <color indexed="30"/>
      <name val="Calibri"/>
      <family val="2"/>
    </font>
    <font>
      <sz val="12"/>
      <color indexed="30"/>
      <name val="Calibri"/>
      <family val="2"/>
    </font>
    <font>
      <b/>
      <sz val="16"/>
      <color indexed="9"/>
      <name val="Calibri"/>
      <family val="2"/>
    </font>
    <font>
      <sz val="14"/>
      <color indexed="59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59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59"/>
      <name val="Calibri"/>
      <family val="2"/>
    </font>
    <font>
      <b/>
      <sz val="18"/>
      <color indexed="59"/>
      <name val="Calibri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4"/>
      <color indexed="59"/>
      <name val="Calibri"/>
      <family val="2"/>
    </font>
    <font>
      <b/>
      <sz val="13"/>
      <color indexed="59"/>
      <name val="Calibri"/>
      <family val="2"/>
    </font>
    <font>
      <b/>
      <sz val="14"/>
      <color indexed="9"/>
      <name val="Calibri"/>
      <family val="2"/>
    </font>
    <font>
      <b/>
      <u val="single"/>
      <sz val="16"/>
      <color indexed="56"/>
      <name val="Calibri"/>
      <family val="2"/>
    </font>
    <font>
      <b/>
      <i/>
      <sz val="14"/>
      <color indexed="56"/>
      <name val="Calibri"/>
      <family val="2"/>
    </font>
    <font>
      <sz val="14"/>
      <color indexed="8"/>
      <name val="Calibri"/>
      <family val="2"/>
    </font>
    <font>
      <b/>
      <sz val="26"/>
      <color indexed="5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9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19"/>
      <name val="Arial"/>
      <family val="2"/>
    </font>
    <font>
      <b/>
      <sz val="18"/>
      <color indexed="19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2" tint="-0.7499799728393555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2" tint="-0.7499799728393555"/>
      <name val="Arial"/>
      <family val="2"/>
    </font>
    <font>
      <b/>
      <sz val="18"/>
      <color theme="2" tint="-0.7499799728393555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D1CB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59"/>
      </left>
      <right style="thin">
        <color indexed="8"/>
      </right>
      <top/>
      <bottom style="medium">
        <color indexed="59"/>
      </bottom>
    </border>
    <border>
      <left style="thin">
        <color indexed="8"/>
      </left>
      <right style="thin">
        <color indexed="8"/>
      </right>
      <top/>
      <bottom style="medium">
        <color indexed="59"/>
      </bottom>
    </border>
    <border>
      <left style="thin">
        <color indexed="8"/>
      </left>
      <right style="medium">
        <color indexed="59"/>
      </right>
      <top/>
      <bottom style="medium">
        <color indexed="59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/>
      <right style="double"/>
      <top style="double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59"/>
      </left>
      <right style="hair">
        <color indexed="59"/>
      </right>
      <top style="thin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thin">
        <color indexed="59"/>
      </top>
      <bottom style="thin">
        <color indexed="59"/>
      </bottom>
    </border>
    <border>
      <left style="hair">
        <color indexed="59"/>
      </left>
      <right style="double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>
        <color indexed="59"/>
      </left>
      <right style="double"/>
      <top style="thin">
        <color indexed="59"/>
      </top>
      <bottom style="hair">
        <color indexed="59"/>
      </bottom>
    </border>
    <border>
      <left style="hair">
        <color indexed="59"/>
      </left>
      <right style="double"/>
      <top style="hair">
        <color indexed="59"/>
      </top>
      <bottom style="thin">
        <color indexed="59"/>
      </bottom>
    </border>
    <border>
      <left style="hair">
        <color indexed="59"/>
      </left>
      <right style="double"/>
      <top style="hair">
        <color indexed="59"/>
      </top>
      <bottom style="hair">
        <color indexed="59"/>
      </bottom>
    </border>
    <border>
      <left style="hair"/>
      <right style="double"/>
      <top style="hair"/>
      <bottom style="thin"/>
    </border>
    <border>
      <left style="hair"/>
      <right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/>
      <right/>
      <top style="thin"/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/>
      <right/>
      <top/>
      <bottom style="hair"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>
        <color indexed="63"/>
      </left>
      <right style="hair">
        <color indexed="8"/>
      </right>
      <top style="hair">
        <color indexed="8"/>
      </top>
      <bottom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>
        <color indexed="8"/>
      </top>
      <bottom style="hair">
        <color indexed="8"/>
      </bottom>
    </border>
    <border>
      <left style="thin"/>
      <right style="double"/>
      <top style="hair">
        <color indexed="8"/>
      </top>
      <bottom style="thin"/>
    </border>
    <border>
      <left style="thin"/>
      <right style="double"/>
      <top style="hair">
        <color indexed="8"/>
      </top>
      <bottom style="thin">
        <color indexed="8"/>
      </bottom>
    </border>
    <border>
      <left style="thin"/>
      <right style="double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/>
      <right style="thick"/>
      <top/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9"/>
      </left>
      <right/>
      <top style="thin">
        <color indexed="59"/>
      </top>
      <bottom/>
    </border>
    <border>
      <left/>
      <right/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/>
      <top/>
      <bottom/>
    </border>
    <border>
      <left/>
      <right style="thin">
        <color indexed="59"/>
      </right>
      <top/>
      <bottom/>
    </border>
    <border>
      <left style="thin">
        <color indexed="59"/>
      </left>
      <right/>
      <top/>
      <bottom style="thin">
        <color indexed="59"/>
      </bottom>
    </border>
    <border>
      <left/>
      <right/>
      <top/>
      <bottom style="thin">
        <color indexed="59"/>
      </bottom>
    </border>
    <border>
      <left/>
      <right style="thin">
        <color indexed="59"/>
      </right>
      <top/>
      <bottom style="thin">
        <color indexed="59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59"/>
      </bottom>
    </border>
    <border>
      <left/>
      <right/>
      <top style="medium">
        <color indexed="8"/>
      </top>
      <bottom style="thin">
        <color indexed="59"/>
      </bottom>
    </border>
    <border>
      <left style="thin">
        <color indexed="8"/>
      </left>
      <right style="thin"/>
      <top/>
      <bottom/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/>
    </border>
    <border>
      <left/>
      <right style="medium">
        <color theme="3"/>
      </right>
      <top/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/>
      <right style="thin">
        <color indexed="8"/>
      </right>
      <top/>
      <bottom/>
    </border>
    <border>
      <left/>
      <right style="medium">
        <color indexed="59"/>
      </right>
      <top/>
      <bottom/>
    </border>
    <border>
      <left/>
      <right style="medium">
        <color indexed="59"/>
      </right>
      <top/>
      <bottom style="medium">
        <color indexed="59"/>
      </bottom>
    </border>
    <border>
      <left style="medium">
        <color indexed="59"/>
      </left>
      <right style="medium">
        <color indexed="59"/>
      </right>
      <top style="thin"/>
      <bottom style="medium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70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34" borderId="11" xfId="33" applyFont="1" applyFill="1" applyBorder="1" applyAlignment="1" applyProtection="1">
      <alignment horizontal="center" vertical="center" wrapText="1"/>
      <protection/>
    </xf>
    <xf numFmtId="0" fontId="11" fillId="34" borderId="12" xfId="33" applyFont="1" applyFill="1" applyBorder="1" applyAlignment="1" applyProtection="1">
      <alignment horizontal="center" vertical="center" wrapText="1"/>
      <protection/>
    </xf>
    <xf numFmtId="0" fontId="12" fillId="35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0" fontId="13" fillId="0" borderId="14" xfId="33" applyFont="1" applyFill="1" applyBorder="1" applyAlignment="1">
      <alignment vertical="top" wrapText="1"/>
      <protection/>
    </xf>
    <xf numFmtId="0" fontId="1" fillId="0" borderId="15" xfId="33" applyFill="1" applyBorder="1" applyAlignment="1">
      <alignment vertical="top" wrapText="1"/>
      <protection/>
    </xf>
    <xf numFmtId="0" fontId="1" fillId="0" borderId="15" xfId="33" applyFont="1" applyFill="1" applyBorder="1" applyAlignment="1">
      <alignment horizontal="right" vertical="center"/>
      <protection/>
    </xf>
    <xf numFmtId="173" fontId="15" fillId="36" borderId="16" xfId="0" applyNumberFormat="1" applyFont="1" applyFill="1" applyBorder="1" applyAlignment="1" applyProtection="1">
      <alignment horizontal="right" vertical="center" wrapText="1"/>
      <protection/>
    </xf>
    <xf numFmtId="0" fontId="13" fillId="0" borderId="17" xfId="33" applyFont="1" applyFill="1" applyBorder="1" applyAlignment="1">
      <alignment vertical="top" wrapText="1"/>
      <protection/>
    </xf>
    <xf numFmtId="0" fontId="1" fillId="0" borderId="18" xfId="33" applyFill="1" applyBorder="1" applyAlignment="1">
      <alignment vertical="top" wrapText="1"/>
      <protection/>
    </xf>
    <xf numFmtId="0" fontId="1" fillId="0" borderId="18" xfId="33" applyFont="1" applyFill="1" applyBorder="1" applyAlignment="1">
      <alignment horizontal="right" vertical="center"/>
      <protection/>
    </xf>
    <xf numFmtId="0" fontId="13" fillId="0" borderId="19" xfId="33" applyFont="1" applyFill="1" applyBorder="1" applyAlignment="1">
      <alignment vertical="top" wrapText="1"/>
      <protection/>
    </xf>
    <xf numFmtId="0" fontId="1" fillId="0" borderId="20" xfId="33" applyFill="1" applyBorder="1" applyAlignment="1">
      <alignment vertical="top" wrapText="1"/>
      <protection/>
    </xf>
    <xf numFmtId="0" fontId="1" fillId="0" borderId="20" xfId="33" applyFont="1" applyFill="1" applyBorder="1" applyAlignment="1">
      <alignment horizontal="right" vertical="center"/>
      <protection/>
    </xf>
    <xf numFmtId="173" fontId="15" fillId="36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33" applyFont="1" applyBorder="1" applyAlignment="1">
      <alignment vertical="center" wrapText="1"/>
      <protection/>
    </xf>
    <xf numFmtId="0" fontId="2" fillId="37" borderId="22" xfId="0" applyFont="1" applyFill="1" applyBorder="1" applyAlignment="1" applyProtection="1">
      <alignment horizontal="center" vertical="center" wrapText="1"/>
      <protection locked="0"/>
    </xf>
    <xf numFmtId="0" fontId="13" fillId="0" borderId="23" xfId="33" applyFont="1" applyBorder="1" applyAlignment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0" borderId="24" xfId="33" applyFont="1" applyBorder="1" applyAlignment="1">
      <alignment horizontal="right" vertical="center"/>
      <protection/>
    </xf>
    <xf numFmtId="0" fontId="1" fillId="0" borderId="25" xfId="33" applyFont="1" applyBorder="1" applyAlignment="1">
      <alignment vertical="top" wrapText="1"/>
      <protection/>
    </xf>
    <xf numFmtId="0" fontId="1" fillId="0" borderId="25" xfId="33" applyFont="1" applyBorder="1" applyAlignment="1">
      <alignment horizontal="right" vertical="center"/>
      <protection/>
    </xf>
    <xf numFmtId="0" fontId="1" fillId="0" borderId="24" xfId="33" applyBorder="1" applyAlignment="1">
      <alignment vertical="center" wrapText="1"/>
      <protection/>
    </xf>
    <xf numFmtId="0" fontId="1" fillId="0" borderId="24" xfId="33" applyBorder="1" applyAlignment="1">
      <alignment horizontal="right" vertical="center"/>
      <protection/>
    </xf>
    <xf numFmtId="0" fontId="1" fillId="0" borderId="25" xfId="33" applyFont="1" applyBorder="1" applyAlignment="1">
      <alignment vertical="center" wrapText="1"/>
      <protection/>
    </xf>
    <xf numFmtId="0" fontId="1" fillId="0" borderId="26" xfId="33" applyBorder="1" applyAlignment="1">
      <alignment horizontal="right" vertical="center"/>
      <protection/>
    </xf>
    <xf numFmtId="0" fontId="0" fillId="0" borderId="25" xfId="33" applyFont="1" applyBorder="1" applyAlignment="1">
      <alignment vertical="center" wrapText="1"/>
      <protection/>
    </xf>
    <xf numFmtId="0" fontId="1" fillId="0" borderId="26" xfId="33" applyFont="1" applyBorder="1" applyAlignment="1">
      <alignment vertical="center" wrapText="1"/>
      <protection/>
    </xf>
    <xf numFmtId="0" fontId="1" fillId="0" borderId="26" xfId="33" applyFont="1" applyBorder="1" applyAlignment="1">
      <alignment horizontal="right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24" xfId="33" applyFont="1" applyBorder="1" applyAlignment="1">
      <alignment horizontal="right" vertical="center" wrapText="1"/>
      <protection/>
    </xf>
    <xf numFmtId="0" fontId="1" fillId="0" borderId="25" xfId="33" applyBorder="1" applyAlignment="1">
      <alignment vertical="center" wrapText="1"/>
      <protection/>
    </xf>
    <xf numFmtId="0" fontId="1" fillId="0" borderId="25" xfId="33" applyFont="1" applyBorder="1" applyAlignment="1">
      <alignment horizontal="right" vertical="center" wrapText="1"/>
      <protection/>
    </xf>
    <xf numFmtId="0" fontId="13" fillId="0" borderId="21" xfId="33" applyFont="1" applyBorder="1" applyAlignment="1">
      <alignment vertical="center"/>
      <protection/>
    </xf>
    <xf numFmtId="0" fontId="1" fillId="0" borderId="24" xfId="33" applyFont="1" applyBorder="1" applyAlignment="1">
      <alignment vertical="center" wrapText="1"/>
      <protection/>
    </xf>
    <xf numFmtId="0" fontId="13" fillId="0" borderId="23" xfId="33" applyFont="1" applyBorder="1" applyAlignment="1">
      <alignment vertical="center"/>
      <protection/>
    </xf>
    <xf numFmtId="0" fontId="13" fillId="0" borderId="27" xfId="33" applyFont="1" applyBorder="1" applyAlignment="1">
      <alignment vertical="center"/>
      <protection/>
    </xf>
    <xf numFmtId="0" fontId="1" fillId="0" borderId="26" xfId="33" applyFont="1" applyBorder="1" applyAlignment="1">
      <alignment horizontal="right" vertical="center" wrapText="1"/>
      <protection/>
    </xf>
    <xf numFmtId="165" fontId="1" fillId="0" borderId="24" xfId="33" applyNumberFormat="1" applyFont="1" applyBorder="1" applyAlignment="1">
      <alignment vertical="center" wrapText="1"/>
      <protection/>
    </xf>
    <xf numFmtId="0" fontId="1" fillId="0" borderId="25" xfId="33" applyBorder="1" applyAlignment="1">
      <alignment horizontal="right" vertical="center"/>
      <protection/>
    </xf>
    <xf numFmtId="0" fontId="12" fillId="38" borderId="12" xfId="0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vertical="center" wrapText="1"/>
      <protection/>
    </xf>
    <xf numFmtId="0" fontId="15" fillId="0" borderId="29" xfId="0" applyFont="1" applyBorder="1" applyAlignment="1" applyProtection="1">
      <alignment horizontal="left" vertical="center" wrapText="1"/>
      <protection/>
    </xf>
    <xf numFmtId="0" fontId="15" fillId="0" borderId="29" xfId="0" applyFont="1" applyBorder="1" applyAlignment="1" applyProtection="1">
      <alignment horizontal="right" vertical="center"/>
      <protection/>
    </xf>
    <xf numFmtId="173" fontId="15" fillId="0" borderId="30" xfId="0" applyNumberFormat="1" applyFont="1" applyBorder="1" applyAlignment="1" applyProtection="1">
      <alignment horizontal="right" vertical="center"/>
      <protection/>
    </xf>
    <xf numFmtId="173" fontId="15" fillId="36" borderId="31" xfId="0" applyNumberFormat="1" applyFont="1" applyFill="1" applyBorder="1" applyAlignment="1" applyProtection="1">
      <alignment horizontal="right" vertical="center"/>
      <protection/>
    </xf>
    <xf numFmtId="0" fontId="20" fillId="0" borderId="29" xfId="54" applyFont="1" applyFill="1" applyBorder="1" applyAlignment="1" applyProtection="1">
      <alignment horizontal="left" vertical="center"/>
      <protection/>
    </xf>
    <xf numFmtId="165" fontId="15" fillId="0" borderId="30" xfId="0" applyNumberFormat="1" applyFont="1" applyFill="1" applyBorder="1" applyAlignment="1" applyProtection="1">
      <alignment horizontal="right" vertical="center"/>
      <protection/>
    </xf>
    <xf numFmtId="165" fontId="15" fillId="0" borderId="30" xfId="0" applyNumberFormat="1" applyFont="1" applyBorder="1" applyAlignment="1" applyProtection="1">
      <alignment horizontal="right" vertical="center"/>
      <protection/>
    </xf>
    <xf numFmtId="0" fontId="18" fillId="0" borderId="14" xfId="0" applyFont="1" applyBorder="1" applyAlignment="1" applyProtection="1">
      <alignment vertical="center" wrapText="1"/>
      <protection/>
    </xf>
    <xf numFmtId="0" fontId="15" fillId="0" borderId="15" xfId="0" applyFont="1" applyBorder="1" applyAlignment="1" applyProtection="1">
      <alignment horizontal="right" vertical="center"/>
      <protection/>
    </xf>
    <xf numFmtId="0" fontId="13" fillId="0" borderId="17" xfId="33" applyFont="1" applyBorder="1" applyAlignment="1">
      <alignment vertical="top"/>
      <protection/>
    </xf>
    <xf numFmtId="0" fontId="1" fillId="0" borderId="18" xfId="33" applyFont="1" applyBorder="1" applyAlignment="1">
      <alignment vertical="top" wrapText="1"/>
      <protection/>
    </xf>
    <xf numFmtId="0" fontId="1" fillId="0" borderId="18" xfId="33" applyFont="1" applyBorder="1" applyAlignment="1">
      <alignment horizontal="right" vertical="top"/>
      <protection/>
    </xf>
    <xf numFmtId="0" fontId="18" fillId="0" borderId="32" xfId="0" applyFont="1" applyBorder="1" applyAlignment="1" applyProtection="1">
      <alignment vertical="center" wrapText="1"/>
      <protection/>
    </xf>
    <xf numFmtId="0" fontId="15" fillId="0" borderId="33" xfId="0" applyFont="1" applyBorder="1" applyAlignment="1" applyProtection="1">
      <alignment horizontal="center" vertical="center" wrapText="1"/>
      <protection/>
    </xf>
    <xf numFmtId="0" fontId="15" fillId="0" borderId="33" xfId="0" applyFont="1" applyBorder="1" applyAlignment="1" applyProtection="1">
      <alignment horizontal="right" vertical="center"/>
      <protection/>
    </xf>
    <xf numFmtId="0" fontId="18" fillId="0" borderId="34" xfId="0" applyFont="1" applyBorder="1" applyAlignment="1" applyProtection="1">
      <alignment vertical="center" wrapText="1"/>
      <protection/>
    </xf>
    <xf numFmtId="0" fontId="1" fillId="0" borderId="35" xfId="33" applyFont="1" applyBorder="1" applyAlignment="1">
      <alignment vertical="top" wrapText="1"/>
      <protection/>
    </xf>
    <xf numFmtId="0" fontId="15" fillId="0" borderId="35" xfId="0" applyFont="1" applyBorder="1" applyAlignment="1" applyProtection="1">
      <alignment horizontal="right" vertical="center"/>
      <protection/>
    </xf>
    <xf numFmtId="0" fontId="18" fillId="0" borderId="32" xfId="54" applyFont="1" applyBorder="1" applyAlignment="1" applyProtection="1">
      <alignment horizontal="left" vertical="center" wrapText="1"/>
      <protection/>
    </xf>
    <xf numFmtId="0" fontId="21" fillId="0" borderId="33" xfId="54" applyFont="1" applyBorder="1" applyAlignment="1" applyProtection="1">
      <alignment horizontal="left" vertical="center"/>
      <protection/>
    </xf>
    <xf numFmtId="0" fontId="18" fillId="0" borderId="36" xfId="54" applyFont="1" applyBorder="1" applyAlignment="1" applyProtection="1">
      <alignment horizontal="left" vertical="center" wrapText="1"/>
      <protection/>
    </xf>
    <xf numFmtId="0" fontId="21" fillId="0" borderId="37" xfId="54" applyFont="1" applyBorder="1" applyAlignment="1" applyProtection="1">
      <alignment horizontal="left" vertical="center"/>
      <protection/>
    </xf>
    <xf numFmtId="0" fontId="22" fillId="0" borderId="37" xfId="54" applyFont="1" applyFill="1" applyBorder="1" applyAlignment="1" applyProtection="1">
      <alignment horizontal="right" vertical="center" wrapText="1"/>
      <protection/>
    </xf>
    <xf numFmtId="0" fontId="21" fillId="0" borderId="37" xfId="54" applyFont="1" applyBorder="1" applyAlignment="1" applyProtection="1">
      <alignment horizontal="left" vertical="center"/>
      <protection/>
    </xf>
    <xf numFmtId="0" fontId="18" fillId="0" borderId="34" xfId="54" applyFont="1" applyBorder="1" applyAlignment="1" applyProtection="1">
      <alignment horizontal="left" vertical="center" wrapText="1"/>
      <protection/>
    </xf>
    <xf numFmtId="0" fontId="21" fillId="0" borderId="35" xfId="54" applyFont="1" applyBorder="1" applyAlignment="1" applyProtection="1">
      <alignment horizontal="left" vertical="center"/>
      <protection/>
    </xf>
    <xf numFmtId="0" fontId="22" fillId="0" borderId="35" xfId="54" applyFont="1" applyFill="1" applyBorder="1" applyAlignment="1" applyProtection="1">
      <alignment horizontal="right" vertical="center" wrapText="1"/>
      <protection/>
    </xf>
    <xf numFmtId="0" fontId="18" fillId="0" borderId="14" xfId="54" applyFont="1" applyBorder="1" applyAlignment="1" applyProtection="1">
      <alignment horizontal="left" vertical="center" wrapText="1"/>
      <protection/>
    </xf>
    <xf numFmtId="0" fontId="1" fillId="0" borderId="15" xfId="33" applyFont="1" applyBorder="1" applyAlignment="1">
      <alignment vertical="top" wrapText="1"/>
      <protection/>
    </xf>
    <xf numFmtId="0" fontId="18" fillId="0" borderId="17" xfId="54" applyFont="1" applyBorder="1" applyAlignment="1" applyProtection="1">
      <alignment horizontal="left" vertical="center" wrapText="1"/>
      <protection/>
    </xf>
    <xf numFmtId="0" fontId="15" fillId="0" borderId="18" xfId="0" applyFont="1" applyBorder="1" applyAlignment="1" applyProtection="1">
      <alignment horizontal="right" vertical="center"/>
      <protection/>
    </xf>
    <xf numFmtId="0" fontId="21" fillId="0" borderId="18" xfId="54" applyFont="1" applyBorder="1" applyAlignment="1" applyProtection="1">
      <alignment horizontal="left" vertical="center"/>
      <protection/>
    </xf>
    <xf numFmtId="0" fontId="20" fillId="0" borderId="18" xfId="54" applyFont="1" applyFill="1" applyBorder="1" applyAlignment="1" applyProtection="1">
      <alignment horizontal="left" vertical="center"/>
      <protection/>
    </xf>
    <xf numFmtId="0" fontId="18" fillId="0" borderId="19" xfId="54" applyFont="1" applyBorder="1" applyAlignment="1" applyProtection="1">
      <alignment horizontal="left" vertical="center" wrapText="1"/>
      <protection/>
    </xf>
    <xf numFmtId="0" fontId="21" fillId="0" borderId="20" xfId="54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right" vertical="center"/>
      <protection/>
    </xf>
    <xf numFmtId="0" fontId="21" fillId="0" borderId="15" xfId="54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vertical="center" wrapText="1"/>
      <protection/>
    </xf>
    <xf numFmtId="0" fontId="18" fillId="0" borderId="19" xfId="0" applyFont="1" applyBorder="1" applyAlignment="1" applyProtection="1">
      <alignment vertical="center" wrapText="1"/>
      <protection/>
    </xf>
    <xf numFmtId="0" fontId="21" fillId="36" borderId="20" xfId="54" applyFont="1" applyFill="1" applyBorder="1" applyAlignment="1" applyProtection="1">
      <alignment horizontal="left" vertical="center"/>
      <protection/>
    </xf>
    <xf numFmtId="0" fontId="21" fillId="36" borderId="15" xfId="54" applyFont="1" applyFill="1" applyBorder="1" applyAlignment="1" applyProtection="1">
      <alignment horizontal="left" vertical="center"/>
      <protection/>
    </xf>
    <xf numFmtId="0" fontId="21" fillId="36" borderId="18" xfId="54" applyFont="1" applyFill="1" applyBorder="1" applyAlignment="1" applyProtection="1">
      <alignment horizontal="left" vertical="center"/>
      <protection/>
    </xf>
    <xf numFmtId="0" fontId="21" fillId="36" borderId="20" xfId="54" applyFont="1" applyFill="1" applyBorder="1" applyAlignment="1" applyProtection="1">
      <alignment horizontal="left" vertical="center"/>
      <protection/>
    </xf>
    <xf numFmtId="0" fontId="18" fillId="0" borderId="38" xfId="0" applyFont="1" applyBorder="1" applyAlignment="1" applyProtection="1">
      <alignment vertical="center" wrapText="1"/>
      <protection/>
    </xf>
    <xf numFmtId="0" fontId="21" fillId="0" borderId="39" xfId="54" applyFont="1" applyBorder="1" applyAlignment="1" applyProtection="1">
      <alignment horizontal="left" vertical="center"/>
      <protection/>
    </xf>
    <xf numFmtId="0" fontId="15" fillId="0" borderId="39" xfId="0" applyFont="1" applyBorder="1" applyAlignment="1" applyProtection="1">
      <alignment horizontal="right" vertical="center"/>
      <protection/>
    </xf>
    <xf numFmtId="173" fontId="15" fillId="0" borderId="40" xfId="0" applyNumberFormat="1" applyFont="1" applyBorder="1" applyAlignment="1" applyProtection="1">
      <alignment horizontal="right" vertical="center"/>
      <protection/>
    </xf>
    <xf numFmtId="0" fontId="21" fillId="36" borderId="39" xfId="54" applyFont="1" applyFill="1" applyBorder="1" applyAlignment="1" applyProtection="1">
      <alignment horizontal="left" vertical="center"/>
      <protection/>
    </xf>
    <xf numFmtId="0" fontId="22" fillId="0" borderId="39" xfId="54" applyFont="1" applyFill="1" applyBorder="1" applyAlignment="1" applyProtection="1">
      <alignment horizontal="right" vertical="center" wrapText="1"/>
      <protection/>
    </xf>
    <xf numFmtId="0" fontId="20" fillId="0" borderId="15" xfId="54" applyFont="1" applyFill="1" applyBorder="1" applyAlignment="1" applyProtection="1">
      <alignment horizontal="left" vertical="center"/>
      <protection/>
    </xf>
    <xf numFmtId="0" fontId="22" fillId="0" borderId="15" xfId="54" applyFont="1" applyFill="1" applyBorder="1" applyAlignment="1" applyProtection="1">
      <alignment horizontal="right" vertical="center" wrapText="1"/>
      <protection/>
    </xf>
    <xf numFmtId="0" fontId="22" fillId="0" borderId="18" xfId="54" applyFont="1" applyFill="1" applyBorder="1" applyAlignment="1" applyProtection="1">
      <alignment horizontal="right" vertical="center" wrapText="1"/>
      <protection/>
    </xf>
    <xf numFmtId="0" fontId="22" fillId="0" borderId="20" xfId="54" applyFont="1" applyFill="1" applyBorder="1" applyAlignment="1" applyProtection="1">
      <alignment horizontal="right" vertical="center" wrapText="1"/>
      <protection/>
    </xf>
    <xf numFmtId="0" fontId="21" fillId="36" borderId="15" xfId="33" applyFont="1" applyFill="1" applyBorder="1" applyAlignment="1" applyProtection="1">
      <alignment horizontal="left" vertical="center"/>
      <protection/>
    </xf>
    <xf numFmtId="173" fontId="1" fillId="0" borderId="40" xfId="33" applyNumberFormat="1" applyBorder="1" applyAlignment="1">
      <alignment horizontal="right" vertical="center"/>
      <protection/>
    </xf>
    <xf numFmtId="0" fontId="13" fillId="0" borderId="41" xfId="33" applyFont="1" applyBorder="1" applyAlignment="1">
      <alignment vertical="center"/>
      <protection/>
    </xf>
    <xf numFmtId="0" fontId="22" fillId="0" borderId="42" xfId="54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 applyProtection="1">
      <alignment horizontal="justify"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73" fontId="2" fillId="0" borderId="43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2" fontId="1" fillId="0" borderId="26" xfId="33" applyNumberFormat="1" applyFont="1" applyBorder="1" applyAlignment="1">
      <alignment horizontal="right" vertical="center"/>
      <protection/>
    </xf>
    <xf numFmtId="2" fontId="1" fillId="0" borderId="25" xfId="33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right" vertical="center"/>
      <protection/>
    </xf>
    <xf numFmtId="0" fontId="2" fillId="37" borderId="22" xfId="0" applyFont="1" applyFill="1" applyBorder="1" applyAlignment="1" applyProtection="1">
      <alignment horizontal="center" vertical="center" wrapText="1"/>
      <protection locked="0"/>
    </xf>
    <xf numFmtId="0" fontId="0" fillId="0" borderId="44" xfId="33" applyFont="1" applyBorder="1" applyAlignment="1">
      <alignment horizontal="right" vertical="center"/>
      <protection/>
    </xf>
    <xf numFmtId="173" fontId="1" fillId="0" borderId="45" xfId="33" applyNumberFormat="1" applyBorder="1" applyAlignment="1">
      <alignment horizontal="right" vertical="center"/>
      <protection/>
    </xf>
    <xf numFmtId="173" fontId="1" fillId="0" borderId="46" xfId="33" applyNumberFormat="1" applyBorder="1" applyAlignment="1">
      <alignment horizontal="right" vertical="center"/>
      <protection/>
    </xf>
    <xf numFmtId="165" fontId="0" fillId="0" borderId="47" xfId="33" applyNumberFormat="1" applyFont="1" applyBorder="1" applyAlignment="1">
      <alignment horizontal="right" vertical="center"/>
      <protection/>
    </xf>
    <xf numFmtId="165" fontId="0" fillId="0" borderId="48" xfId="33" applyNumberFormat="1" applyFont="1" applyBorder="1" applyAlignment="1">
      <alignment horizontal="right" vertical="center"/>
      <protection/>
    </xf>
    <xf numFmtId="0" fontId="22" fillId="0" borderId="33" xfId="54" applyFont="1" applyFill="1" applyBorder="1" applyAlignment="1" applyProtection="1">
      <alignment horizontal="right" vertical="center" wrapText="1"/>
      <protection/>
    </xf>
    <xf numFmtId="173" fontId="15" fillId="0" borderId="47" xfId="0" applyNumberFormat="1" applyFont="1" applyBorder="1" applyAlignment="1" applyProtection="1">
      <alignment horizontal="right" vertical="center"/>
      <protection/>
    </xf>
    <xf numFmtId="173" fontId="15" fillId="0" borderId="49" xfId="0" applyNumberFormat="1" applyFont="1" applyBorder="1" applyAlignment="1" applyProtection="1">
      <alignment horizontal="right" vertical="center"/>
      <protection/>
    </xf>
    <xf numFmtId="173" fontId="15" fillId="0" borderId="48" xfId="0" applyNumberFormat="1" applyFont="1" applyBorder="1" applyAlignment="1" applyProtection="1">
      <alignment horizontal="right" vertical="center"/>
      <protection/>
    </xf>
    <xf numFmtId="173" fontId="15" fillId="0" borderId="46" xfId="0" applyNumberFormat="1" applyFont="1" applyBorder="1" applyAlignment="1" applyProtection="1">
      <alignment horizontal="right" vertical="center"/>
      <protection/>
    </xf>
    <xf numFmtId="173" fontId="15" fillId="0" borderId="50" xfId="0" applyNumberFormat="1" applyFont="1" applyBorder="1" applyAlignment="1" applyProtection="1">
      <alignment horizontal="right" vertical="center"/>
      <protection/>
    </xf>
    <xf numFmtId="173" fontId="15" fillId="0" borderId="45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" fillId="0" borderId="51" xfId="33" applyFont="1" applyFill="1" applyBorder="1" applyAlignment="1">
      <alignment horizontal="right" vertical="center"/>
      <protection/>
    </xf>
    <xf numFmtId="1" fontId="1" fillId="0" borderId="25" xfId="33" applyNumberFormat="1" applyFont="1" applyBorder="1" applyAlignment="1">
      <alignment horizontal="right" vertical="center"/>
      <protection/>
    </xf>
    <xf numFmtId="1" fontId="1" fillId="0" borderId="26" xfId="33" applyNumberFormat="1" applyFont="1" applyBorder="1" applyAlignment="1">
      <alignment horizontal="right" vertical="center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15" fillId="0" borderId="0" xfId="0" applyNumberFormat="1" applyFont="1" applyFill="1" applyBorder="1" applyAlignment="1" applyProtection="1">
      <alignment horizontal="right" vertical="center"/>
      <protection/>
    </xf>
    <xf numFmtId="3" fontId="71" fillId="0" borderId="52" xfId="0" applyNumberFormat="1" applyFont="1" applyBorder="1" applyAlignment="1">
      <alignment horizontal="center"/>
    </xf>
    <xf numFmtId="3" fontId="2" fillId="0" borderId="53" xfId="0" applyNumberFormat="1" applyFont="1" applyFill="1" applyBorder="1" applyAlignment="1" applyProtection="1">
      <alignment horizontal="center" vertical="center"/>
      <protection/>
    </xf>
    <xf numFmtId="3" fontId="72" fillId="0" borderId="54" xfId="0" applyNumberFormat="1" applyFont="1" applyBorder="1" applyAlignment="1">
      <alignment horizontal="center"/>
    </xf>
    <xf numFmtId="3" fontId="23" fillId="0" borderId="55" xfId="0" applyNumberFormat="1" applyFont="1" applyFill="1" applyBorder="1" applyAlignment="1" applyProtection="1">
      <alignment horizontal="center" vertical="center"/>
      <protection/>
    </xf>
    <xf numFmtId="0" fontId="23" fillId="4" borderId="56" xfId="0" applyFont="1" applyFill="1" applyBorder="1" applyAlignment="1" applyProtection="1">
      <alignment horizontal="center" vertical="center" wrapText="1"/>
      <protection/>
    </xf>
    <xf numFmtId="0" fontId="23" fillId="4" borderId="57" xfId="0" applyFont="1" applyFill="1" applyBorder="1" applyAlignment="1" applyProtection="1">
      <alignment horizontal="center" vertical="center" wrapText="1"/>
      <protection/>
    </xf>
    <xf numFmtId="20" fontId="0" fillId="0" borderId="0" xfId="0" applyNumberFormat="1" applyAlignment="1">
      <alignment/>
    </xf>
    <xf numFmtId="20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1" fillId="0" borderId="0" xfId="33" applyBorder="1" applyAlignment="1">
      <alignment horizontal="right" vertical="top"/>
      <protection/>
    </xf>
    <xf numFmtId="0" fontId="1" fillId="0" borderId="0" xfId="33" applyFont="1" applyFill="1" applyBorder="1" applyAlignment="1">
      <alignment horizontal="right" vertical="center"/>
      <protection/>
    </xf>
    <xf numFmtId="0" fontId="1" fillId="0" borderId="0" xfId="33" applyBorder="1" applyAlignment="1">
      <alignment horizontal="right" vertical="center"/>
      <protection/>
    </xf>
    <xf numFmtId="0" fontId="1" fillId="0" borderId="0" xfId="33" applyFont="1" applyBorder="1" applyAlignment="1">
      <alignment horizontal="right" vertical="center"/>
      <protection/>
    </xf>
    <xf numFmtId="0" fontId="1" fillId="0" borderId="58" xfId="33" applyBorder="1" applyAlignment="1">
      <alignment horizontal="right" vertical="center"/>
      <protection/>
    </xf>
    <xf numFmtId="0" fontId="1" fillId="0" borderId="0" xfId="33" applyBorder="1" applyAlignment="1">
      <alignment vertical="top" wrapText="1"/>
      <protection/>
    </xf>
    <xf numFmtId="0" fontId="1" fillId="0" borderId="0" xfId="33" applyFont="1" applyBorder="1" applyAlignment="1">
      <alignment horizontal="right" vertical="top"/>
      <protection/>
    </xf>
    <xf numFmtId="0" fontId="1" fillId="0" borderId="0" xfId="33" applyBorder="1" applyAlignment="1">
      <alignment horizontal="justify" vertical="top" wrapText="1"/>
      <protection/>
    </xf>
    <xf numFmtId="0" fontId="13" fillId="0" borderId="59" xfId="33" applyFont="1" applyBorder="1" applyAlignment="1">
      <alignment vertical="center" wrapText="1"/>
      <protection/>
    </xf>
    <xf numFmtId="0" fontId="13" fillId="0" borderId="59" xfId="33" applyFont="1" applyBorder="1" applyAlignment="1">
      <alignment horizontal="justify" vertical="center" wrapText="1"/>
      <protection/>
    </xf>
    <xf numFmtId="0" fontId="13" fillId="0" borderId="60" xfId="33" applyFont="1" applyBorder="1" applyAlignment="1">
      <alignment vertical="center" wrapText="1"/>
      <protection/>
    </xf>
    <xf numFmtId="0" fontId="1" fillId="0" borderId="58" xfId="33" applyBorder="1" applyAlignment="1">
      <alignment vertical="top" wrapText="1"/>
      <protection/>
    </xf>
    <xf numFmtId="0" fontId="1" fillId="0" borderId="58" xfId="33" applyBorder="1" applyAlignment="1">
      <alignment horizontal="right" vertical="top"/>
      <protection/>
    </xf>
    <xf numFmtId="0" fontId="1" fillId="0" borderId="58" xfId="33" applyFont="1" applyFill="1" applyBorder="1" applyAlignment="1">
      <alignment horizontal="right" vertical="center"/>
      <protection/>
    </xf>
    <xf numFmtId="0" fontId="1" fillId="0" borderId="61" xfId="33" applyBorder="1" applyAlignment="1">
      <alignment horizontal="right" vertical="center"/>
      <protection/>
    </xf>
    <xf numFmtId="0" fontId="1" fillId="0" borderId="61" xfId="33" applyBorder="1" applyAlignment="1">
      <alignment horizontal="right" vertical="top"/>
      <protection/>
    </xf>
    <xf numFmtId="0" fontId="1" fillId="0" borderId="61" xfId="33" applyFont="1" applyFill="1" applyBorder="1" applyAlignment="1">
      <alignment horizontal="right" vertical="center"/>
      <protection/>
    </xf>
    <xf numFmtId="0" fontId="13" fillId="0" borderId="62" xfId="33" applyFont="1" applyBorder="1" applyAlignment="1">
      <alignment vertical="center" wrapText="1"/>
      <protection/>
    </xf>
    <xf numFmtId="0" fontId="1" fillId="0" borderId="61" xfId="33" applyBorder="1" applyAlignment="1">
      <alignment vertical="top" wrapText="1"/>
      <protection/>
    </xf>
    <xf numFmtId="0" fontId="1" fillId="0" borderId="63" xfId="33" applyFont="1" applyFill="1" applyBorder="1" applyAlignment="1">
      <alignment horizontal="right" vertical="center"/>
      <protection/>
    </xf>
    <xf numFmtId="0" fontId="1" fillId="0" borderId="64" xfId="33" applyFont="1" applyFill="1" applyBorder="1" applyAlignment="1">
      <alignment horizontal="right" vertical="center"/>
      <protection/>
    </xf>
    <xf numFmtId="0" fontId="13" fillId="0" borderId="65" xfId="33" applyFont="1" applyBorder="1" applyAlignment="1">
      <alignment vertical="center" wrapText="1"/>
      <protection/>
    </xf>
    <xf numFmtId="0" fontId="1" fillId="0" borderId="44" xfId="33" applyFont="1" applyBorder="1" applyAlignment="1">
      <alignment horizontal="right" vertical="center"/>
      <protection/>
    </xf>
    <xf numFmtId="0" fontId="1" fillId="0" borderId="66" xfId="33" applyFont="1" applyFill="1" applyBorder="1" applyAlignment="1">
      <alignment horizontal="right" vertical="center"/>
      <protection/>
    </xf>
    <xf numFmtId="0" fontId="13" fillId="0" borderId="67" xfId="33" applyFont="1" applyBorder="1" applyAlignment="1">
      <alignment vertical="center" wrapText="1"/>
      <protection/>
    </xf>
    <xf numFmtId="165" fontId="1" fillId="0" borderId="68" xfId="33" applyNumberFormat="1" applyFont="1" applyBorder="1" applyAlignment="1">
      <alignment vertical="top" wrapText="1"/>
      <protection/>
    </xf>
    <xf numFmtId="0" fontId="1" fillId="0" borderId="68" xfId="33" applyFont="1" applyBorder="1" applyAlignment="1">
      <alignment horizontal="right" vertical="center"/>
      <protection/>
    </xf>
    <xf numFmtId="0" fontId="1" fillId="0" borderId="69" xfId="33" applyFont="1" applyFill="1" applyBorder="1" applyAlignment="1">
      <alignment horizontal="right" vertical="center"/>
      <protection/>
    </xf>
    <xf numFmtId="0" fontId="1" fillId="0" borderId="0" xfId="33" applyFont="1" applyBorder="1" applyAlignment="1">
      <alignment vertical="top" wrapText="1"/>
      <protection/>
    </xf>
    <xf numFmtId="0" fontId="1" fillId="0" borderId="0" xfId="33" applyBorder="1" applyAlignment="1">
      <alignment horizontal="right" vertical="center" wrapText="1"/>
      <protection/>
    </xf>
    <xf numFmtId="0" fontId="1" fillId="0" borderId="44" xfId="33" applyFont="1" applyBorder="1" applyAlignment="1">
      <alignment vertical="center" wrapText="1"/>
      <protection/>
    </xf>
    <xf numFmtId="0" fontId="13" fillId="0" borderId="70" xfId="33" applyFont="1" applyBorder="1" applyAlignment="1">
      <alignment vertical="center" wrapText="1"/>
      <protection/>
    </xf>
    <xf numFmtId="0" fontId="1" fillId="0" borderId="71" xfId="33" applyFont="1" applyBorder="1" applyAlignment="1">
      <alignment horizontal="right" vertical="center"/>
      <protection/>
    </xf>
    <xf numFmtId="0" fontId="1" fillId="0" borderId="71" xfId="33" applyFont="1" applyBorder="1" applyAlignment="1">
      <alignment vertical="top" wrapText="1"/>
      <protection/>
    </xf>
    <xf numFmtId="0" fontId="1" fillId="0" borderId="68" xfId="33" applyFont="1" applyBorder="1" applyAlignment="1">
      <alignment vertical="center" wrapText="1"/>
      <protection/>
    </xf>
    <xf numFmtId="0" fontId="13" fillId="0" borderId="65" xfId="33" applyFont="1" applyBorder="1" applyAlignment="1">
      <alignment vertical="center"/>
      <protection/>
    </xf>
    <xf numFmtId="0" fontId="1" fillId="0" borderId="44" xfId="33" applyBorder="1" applyAlignment="1">
      <alignment vertical="center" wrapText="1"/>
      <protection/>
    </xf>
    <xf numFmtId="0" fontId="1" fillId="0" borderId="44" xfId="33" applyBorder="1" applyAlignment="1">
      <alignment horizontal="right" vertical="center"/>
      <protection/>
    </xf>
    <xf numFmtId="0" fontId="1" fillId="0" borderId="68" xfId="33" applyFont="1" applyBorder="1" applyAlignment="1">
      <alignment horizontal="right" vertical="center" wrapText="1"/>
      <protection/>
    </xf>
    <xf numFmtId="0" fontId="0" fillId="0" borderId="0" xfId="33" applyFont="1" applyBorder="1" applyAlignment="1">
      <alignment vertical="top" wrapText="1"/>
      <protection/>
    </xf>
    <xf numFmtId="0" fontId="1" fillId="0" borderId="25" xfId="33" applyFont="1" applyBorder="1" applyAlignment="1">
      <alignment vertical="top" wrapText="1"/>
      <protection/>
    </xf>
    <xf numFmtId="0" fontId="1" fillId="0" borderId="25" xfId="33" applyFont="1" applyBorder="1" applyAlignment="1">
      <alignment horizontal="right" vertical="center"/>
      <protection/>
    </xf>
    <xf numFmtId="0" fontId="1" fillId="0" borderId="63" xfId="33" applyFont="1" applyFill="1" applyBorder="1" applyAlignment="1">
      <alignment horizontal="right" vertical="center"/>
      <protection/>
    </xf>
    <xf numFmtId="0" fontId="1" fillId="0" borderId="64" xfId="33" applyFont="1" applyFill="1" applyBorder="1" applyAlignment="1">
      <alignment horizontal="right" vertical="center"/>
      <protection/>
    </xf>
    <xf numFmtId="0" fontId="1" fillId="0" borderId="24" xfId="33" applyFont="1" applyBorder="1" applyAlignment="1">
      <alignment vertical="center" wrapText="1"/>
      <protection/>
    </xf>
    <xf numFmtId="0" fontId="1" fillId="0" borderId="24" xfId="33" applyFont="1" applyBorder="1" applyAlignment="1">
      <alignment horizontal="right" vertical="center" wrapText="1"/>
      <protection/>
    </xf>
    <xf numFmtId="0" fontId="1" fillId="0" borderId="25" xfId="33" applyFont="1" applyBorder="1" applyAlignment="1">
      <alignment vertical="center" wrapText="1"/>
      <protection/>
    </xf>
    <xf numFmtId="0" fontId="1" fillId="0" borderId="25" xfId="33" applyFont="1" applyBorder="1" applyAlignment="1">
      <alignment horizontal="right" vertical="center" wrapText="1"/>
      <protection/>
    </xf>
    <xf numFmtId="0" fontId="1" fillId="0" borderId="44" xfId="33" applyFont="1" applyBorder="1" applyAlignment="1">
      <alignment horizontal="right" vertical="center"/>
      <protection/>
    </xf>
    <xf numFmtId="0" fontId="1" fillId="0" borderId="24" xfId="33" applyFont="1" applyBorder="1" applyAlignment="1">
      <alignment horizontal="right" vertical="center"/>
      <protection/>
    </xf>
    <xf numFmtId="0" fontId="0" fillId="0" borderId="0" xfId="33" applyFont="1" applyBorder="1" applyAlignment="1">
      <alignment vertical="center" wrapText="1"/>
      <protection/>
    </xf>
    <xf numFmtId="0" fontId="1" fillId="0" borderId="0" xfId="33" applyFont="1" applyBorder="1" applyAlignment="1">
      <alignment horizontal="right" vertical="top"/>
      <protection/>
    </xf>
    <xf numFmtId="0" fontId="1" fillId="0" borderId="58" xfId="33" applyFont="1" applyFill="1" applyBorder="1" applyAlignment="1">
      <alignment horizontal="right" vertical="center"/>
      <protection/>
    </xf>
    <xf numFmtId="0" fontId="1" fillId="0" borderId="15" xfId="33" applyFont="1" applyFill="1" applyBorder="1" applyAlignment="1">
      <alignment vertical="top" wrapText="1"/>
      <protection/>
    </xf>
    <xf numFmtId="0" fontId="1" fillId="0" borderId="51" xfId="33" applyFont="1" applyFill="1" applyBorder="1" applyAlignment="1">
      <alignment horizontal="right" vertical="center"/>
      <protection/>
    </xf>
    <xf numFmtId="0" fontId="1" fillId="0" borderId="18" xfId="33" applyFont="1" applyBorder="1" applyAlignment="1">
      <alignment vertical="top" wrapText="1"/>
      <protection/>
    </xf>
    <xf numFmtId="0" fontId="1" fillId="0" borderId="18" xfId="33" applyFont="1" applyBorder="1" applyAlignment="1">
      <alignment horizontal="right" vertical="top"/>
      <protection/>
    </xf>
    <xf numFmtId="0" fontId="1" fillId="0" borderId="18" xfId="33" applyFont="1" applyFill="1" applyBorder="1" applyAlignment="1">
      <alignment vertical="top" wrapText="1"/>
      <protection/>
    </xf>
    <xf numFmtId="0" fontId="1" fillId="0" borderId="26" xfId="33" applyFont="1" applyBorder="1" applyAlignment="1">
      <alignment vertical="center" wrapText="1"/>
      <protection/>
    </xf>
    <xf numFmtId="173" fontId="1" fillId="0" borderId="10" xfId="54" applyNumberFormat="1" applyFont="1" applyFill="1" applyBorder="1" applyAlignment="1">
      <alignment horizontal="right" vertical="center" wrapText="1"/>
      <protection/>
    </xf>
    <xf numFmtId="165" fontId="47" fillId="0" borderId="10" xfId="0" applyNumberFormat="1" applyFont="1" applyBorder="1" applyAlignment="1">
      <alignment vertical="center" wrapText="1"/>
    </xf>
    <xf numFmtId="165" fontId="0" fillId="0" borderId="10" xfId="55" applyNumberFormat="1" applyFont="1" applyBorder="1" applyAlignment="1">
      <alignment vertical="center" wrapText="1"/>
      <protection/>
    </xf>
    <xf numFmtId="0" fontId="0" fillId="0" borderId="72" xfId="33" applyFont="1" applyBorder="1" applyAlignment="1">
      <alignment horizontal="right" vertical="center"/>
      <protection/>
    </xf>
    <xf numFmtId="0" fontId="60" fillId="0" borderId="62" xfId="55" applyFont="1" applyBorder="1" applyAlignment="1">
      <alignment vertical="center" wrapText="1"/>
      <protection/>
    </xf>
    <xf numFmtId="0" fontId="47" fillId="0" borderId="61" xfId="33" applyFont="1" applyBorder="1" applyAlignment="1">
      <alignment vertical="center" wrapText="1"/>
      <protection/>
    </xf>
    <xf numFmtId="0" fontId="0" fillId="0" borderId="61" xfId="55" applyFont="1" applyBorder="1" applyAlignment="1">
      <alignment horizontal="right" vertical="center" wrapText="1"/>
      <protection/>
    </xf>
    <xf numFmtId="0" fontId="60" fillId="0" borderId="60" xfId="55" applyFont="1" applyBorder="1" applyAlignment="1">
      <alignment vertical="center" wrapText="1"/>
      <protection/>
    </xf>
    <xf numFmtId="0" fontId="16" fillId="0" borderId="67" xfId="54" applyFont="1" applyFill="1" applyBorder="1" applyAlignment="1">
      <alignment vertical="center" wrapText="1"/>
      <protection/>
    </xf>
    <xf numFmtId="0" fontId="0" fillId="0" borderId="0" xfId="55" applyFont="1" applyBorder="1" applyAlignment="1">
      <alignment vertical="center" wrapText="1"/>
      <protection/>
    </xf>
    <xf numFmtId="173" fontId="1" fillId="0" borderId="10" xfId="33" applyNumberFormat="1" applyFont="1" applyBorder="1" applyAlignment="1">
      <alignment horizontal="right" vertical="center"/>
      <protection/>
    </xf>
    <xf numFmtId="0" fontId="22" fillId="0" borderId="20" xfId="54" applyFont="1" applyBorder="1" applyAlignment="1" applyProtection="1">
      <alignment horizontal="left" vertical="center"/>
      <protection/>
    </xf>
    <xf numFmtId="0" fontId="1" fillId="0" borderId="0" xfId="33" applyFont="1" applyBorder="1" applyAlignment="1">
      <alignment horizontal="right" vertical="center"/>
      <protection/>
    </xf>
    <xf numFmtId="0" fontId="0" fillId="0" borderId="0" xfId="55" applyFont="1" applyBorder="1" applyAlignment="1">
      <alignment vertical="center" wrapText="1"/>
      <protection/>
    </xf>
    <xf numFmtId="0" fontId="1" fillId="0" borderId="20" xfId="33" applyFont="1" applyFill="1" applyBorder="1" applyAlignment="1">
      <alignment vertical="top" wrapText="1"/>
      <protection/>
    </xf>
    <xf numFmtId="0" fontId="0" fillId="0" borderId="0" xfId="55" applyFont="1" applyBorder="1" applyAlignment="1">
      <alignment vertical="center" wrapText="1"/>
      <protection/>
    </xf>
    <xf numFmtId="0" fontId="1" fillId="0" borderId="0" xfId="33" applyFont="1" applyBorder="1" applyAlignment="1">
      <alignment vertical="top" wrapText="1"/>
      <protection/>
    </xf>
    <xf numFmtId="173" fontId="1" fillId="0" borderId="73" xfId="33" applyNumberFormat="1" applyFill="1" applyBorder="1" applyAlignment="1">
      <alignment horizontal="right" vertical="center"/>
      <protection/>
    </xf>
    <xf numFmtId="173" fontId="1" fillId="0" borderId="74" xfId="33" applyNumberFormat="1" applyFill="1" applyBorder="1" applyAlignment="1">
      <alignment horizontal="right" vertical="center"/>
      <protection/>
    </xf>
    <xf numFmtId="173" fontId="1" fillId="0" borderId="75" xfId="33" applyNumberFormat="1" applyFill="1" applyBorder="1" applyAlignment="1">
      <alignment horizontal="right" vertical="center"/>
      <protection/>
    </xf>
    <xf numFmtId="173" fontId="1" fillId="0" borderId="76" xfId="33" applyNumberFormat="1" applyBorder="1" applyAlignment="1">
      <alignment horizontal="right" vertical="center"/>
      <protection/>
    </xf>
    <xf numFmtId="173" fontId="1" fillId="0" borderId="77" xfId="33" applyNumberFormat="1" applyBorder="1" applyAlignment="1">
      <alignment horizontal="right" vertical="center"/>
      <protection/>
    </xf>
    <xf numFmtId="173" fontId="1" fillId="0" borderId="78" xfId="33" applyNumberFormat="1" applyBorder="1" applyAlignment="1">
      <alignment horizontal="right" vertical="center"/>
      <protection/>
    </xf>
    <xf numFmtId="173" fontId="1" fillId="0" borderId="76" xfId="33" applyNumberFormat="1" applyBorder="1" applyAlignment="1">
      <alignment horizontal="right" vertical="center" wrapText="1"/>
      <protection/>
    </xf>
    <xf numFmtId="173" fontId="1" fillId="0" borderId="79" xfId="33" applyNumberFormat="1" applyBorder="1" applyAlignment="1">
      <alignment horizontal="right" vertical="center" wrapText="1"/>
      <protection/>
    </xf>
    <xf numFmtId="173" fontId="1" fillId="0" borderId="78" xfId="33" applyNumberFormat="1" applyBorder="1" applyAlignment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1" fillId="0" borderId="80" xfId="33" applyFont="1" applyBorder="1" applyAlignment="1">
      <alignment vertical="center" wrapText="1"/>
      <protection/>
    </xf>
    <xf numFmtId="0" fontId="1" fillId="0" borderId="10" xfId="33" applyFont="1" applyBorder="1" applyAlignment="1">
      <alignment horizontal="right" vertical="center"/>
      <protection/>
    </xf>
    <xf numFmtId="0" fontId="13" fillId="0" borderId="81" xfId="33" applyFont="1" applyBorder="1" applyAlignment="1">
      <alignment vertical="center"/>
      <protection/>
    </xf>
    <xf numFmtId="0" fontId="15" fillId="0" borderId="82" xfId="0" applyFont="1" applyBorder="1" applyAlignment="1" applyProtection="1">
      <alignment horizontal="right" vertical="center"/>
      <protection/>
    </xf>
    <xf numFmtId="0" fontId="1" fillId="0" borderId="83" xfId="33" applyFont="1" applyBorder="1" applyAlignment="1">
      <alignment horizontal="right" vertical="top"/>
      <protection/>
    </xf>
    <xf numFmtId="0" fontId="0" fillId="0" borderId="84" xfId="33" applyFont="1" applyBorder="1" applyAlignment="1">
      <alignment horizontal="right" vertical="top"/>
      <protection/>
    </xf>
    <xf numFmtId="0" fontId="1" fillId="0" borderId="0" xfId="33" applyFont="1" applyBorder="1" applyAlignment="1">
      <alignment vertical="top" wrapText="1"/>
      <protection/>
    </xf>
    <xf numFmtId="0" fontId="1" fillId="0" borderId="0" xfId="33" applyFont="1" applyBorder="1" applyAlignment="1">
      <alignment horizontal="right" vertical="center"/>
      <protection/>
    </xf>
    <xf numFmtId="0" fontId="0" fillId="0" borderId="0" xfId="0" applyAlignment="1">
      <alignment/>
    </xf>
    <xf numFmtId="0" fontId="0" fillId="0" borderId="85" xfId="0" applyBorder="1" applyAlignment="1">
      <alignment/>
    </xf>
    <xf numFmtId="0" fontId="0" fillId="0" borderId="85" xfId="0" applyBorder="1" applyAlignment="1">
      <alignment horizontal="center"/>
    </xf>
    <xf numFmtId="0" fontId="0" fillId="0" borderId="85" xfId="0" applyBorder="1" applyAlignment="1">
      <alignment/>
    </xf>
    <xf numFmtId="173" fontId="2" fillId="0" borderId="86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5" fillId="0" borderId="0" xfId="0" applyFont="1" applyBorder="1" applyAlignment="1" applyProtection="1">
      <alignment vertical="center" wrapText="1"/>
      <protection/>
    </xf>
    <xf numFmtId="9" fontId="0" fillId="0" borderId="0" xfId="0" applyNumberFormat="1" applyAlignment="1">
      <alignment/>
    </xf>
    <xf numFmtId="0" fontId="15" fillId="0" borderId="0" xfId="0" applyFont="1" applyBorder="1" applyAlignment="1" applyProtection="1">
      <alignment vertical="top" wrapText="1"/>
      <protection/>
    </xf>
    <xf numFmtId="0" fontId="56" fillId="0" borderId="0" xfId="43" applyAlignment="1" quotePrefix="1">
      <alignment/>
    </xf>
    <xf numFmtId="0" fontId="56" fillId="0" borderId="0" xfId="43" applyAlignment="1">
      <alignment/>
    </xf>
    <xf numFmtId="0" fontId="56" fillId="33" borderId="10" xfId="43" applyFill="1" applyBorder="1" applyAlignment="1" applyProtection="1">
      <alignment horizontal="center" vertical="center" wrapText="1"/>
      <protection/>
    </xf>
    <xf numFmtId="0" fontId="24" fillId="39" borderId="87" xfId="0" applyFont="1" applyFill="1" applyBorder="1" applyAlignment="1" applyProtection="1">
      <alignment horizontal="center" vertical="center"/>
      <protection/>
    </xf>
    <xf numFmtId="0" fontId="24" fillId="39" borderId="88" xfId="0" applyFont="1" applyFill="1" applyBorder="1" applyAlignment="1" applyProtection="1">
      <alignment horizontal="center" vertical="center"/>
      <protection/>
    </xf>
    <xf numFmtId="1" fontId="29" fillId="0" borderId="54" xfId="0" applyNumberFormat="1" applyFont="1" applyBorder="1" applyAlignment="1" applyProtection="1">
      <alignment horizontal="center" vertical="center"/>
      <protection/>
    </xf>
    <xf numFmtId="1" fontId="29" fillId="0" borderId="89" xfId="0" applyNumberFormat="1" applyFont="1" applyBorder="1" applyAlignment="1" applyProtection="1">
      <alignment horizontal="center" vertical="center"/>
      <protection/>
    </xf>
    <xf numFmtId="1" fontId="29" fillId="0" borderId="55" xfId="0" applyNumberFormat="1" applyFont="1" applyBorder="1" applyAlignment="1" applyProtection="1">
      <alignment horizontal="center" vertical="center"/>
      <protection/>
    </xf>
    <xf numFmtId="0" fontId="73" fillId="40" borderId="54" xfId="0" applyFont="1" applyFill="1" applyBorder="1" applyAlignment="1" applyProtection="1">
      <alignment horizontal="center" vertical="center" wrapText="1"/>
      <protection/>
    </xf>
    <xf numFmtId="0" fontId="73" fillId="40" borderId="55" xfId="0" applyFont="1" applyFill="1" applyBorder="1" applyAlignment="1" applyProtection="1">
      <alignment horizontal="center" vertical="center" wrapText="1"/>
      <protection/>
    </xf>
    <xf numFmtId="0" fontId="15" fillId="0" borderId="90" xfId="0" applyFont="1" applyBorder="1" applyAlignment="1" applyProtection="1">
      <alignment horizontal="left" vertical="top" wrapText="1"/>
      <protection/>
    </xf>
    <xf numFmtId="0" fontId="15" fillId="0" borderId="91" xfId="0" applyFont="1" applyBorder="1" applyAlignment="1" applyProtection="1">
      <alignment horizontal="left" vertical="top" wrapText="1"/>
      <protection/>
    </xf>
    <xf numFmtId="0" fontId="15" fillId="0" borderId="92" xfId="0" applyFont="1" applyBorder="1" applyAlignment="1" applyProtection="1">
      <alignment horizontal="left" vertical="top" wrapText="1"/>
      <protection/>
    </xf>
    <xf numFmtId="0" fontId="15" fillId="0" borderId="93" xfId="0" applyFont="1" applyBorder="1" applyAlignment="1" applyProtection="1">
      <alignment horizontal="left" vertical="top" wrapText="1"/>
      <protection/>
    </xf>
    <xf numFmtId="0" fontId="15" fillId="0" borderId="94" xfId="0" applyFont="1" applyBorder="1" applyAlignment="1" applyProtection="1">
      <alignment horizontal="left" vertical="top" wrapText="1"/>
      <protection/>
    </xf>
    <xf numFmtId="0" fontId="15" fillId="0" borderId="95" xfId="0" applyFont="1" applyBorder="1" applyAlignment="1" applyProtection="1">
      <alignment horizontal="left" vertical="top" wrapText="1"/>
      <protection/>
    </xf>
    <xf numFmtId="0" fontId="20" fillId="41" borderId="96" xfId="0" applyFont="1" applyFill="1" applyBorder="1" applyAlignment="1" applyProtection="1">
      <alignment horizontal="center" vertical="center"/>
      <protection/>
    </xf>
    <xf numFmtId="0" fontId="20" fillId="41" borderId="97" xfId="0" applyFont="1" applyFill="1" applyBorder="1" applyAlignment="1" applyProtection="1">
      <alignment horizontal="center" vertical="center"/>
      <protection/>
    </xf>
    <xf numFmtId="0" fontId="20" fillId="41" borderId="98" xfId="0" applyFont="1" applyFill="1" applyBorder="1" applyAlignment="1" applyProtection="1">
      <alignment horizontal="center" vertical="center"/>
      <protection/>
    </xf>
    <xf numFmtId="0" fontId="20" fillId="41" borderId="99" xfId="54" applyFont="1" applyFill="1" applyBorder="1" applyAlignment="1" applyProtection="1">
      <alignment horizontal="center" vertical="center"/>
      <protection/>
    </xf>
    <xf numFmtId="0" fontId="20" fillId="41" borderId="100" xfId="54" applyFont="1" applyFill="1" applyBorder="1" applyAlignment="1" applyProtection="1">
      <alignment horizontal="center" vertical="center"/>
      <protection/>
    </xf>
    <xf numFmtId="0" fontId="20" fillId="41" borderId="101" xfId="54" applyFont="1" applyFill="1" applyBorder="1" applyAlignment="1" applyProtection="1">
      <alignment horizontal="center" vertical="center"/>
      <protection/>
    </xf>
    <xf numFmtId="0" fontId="25" fillId="42" borderId="102" xfId="0" applyFont="1" applyFill="1" applyBorder="1" applyAlignment="1" applyProtection="1">
      <alignment horizontal="center" vertical="center"/>
      <protection/>
    </xf>
    <xf numFmtId="0" fontId="25" fillId="42" borderId="103" xfId="0" applyFont="1" applyFill="1" applyBorder="1" applyAlignment="1" applyProtection="1">
      <alignment horizontal="center" vertical="center"/>
      <protection/>
    </xf>
    <xf numFmtId="0" fontId="20" fillId="41" borderId="104" xfId="0" applyFont="1" applyFill="1" applyBorder="1" applyAlignment="1" applyProtection="1">
      <alignment horizontal="center" vertical="center" wrapText="1"/>
      <protection/>
    </xf>
    <xf numFmtId="0" fontId="20" fillId="41" borderId="0" xfId="0" applyFont="1" applyFill="1" applyBorder="1" applyAlignment="1" applyProtection="1">
      <alignment horizontal="center" vertical="center" wrapText="1"/>
      <protection/>
    </xf>
    <xf numFmtId="0" fontId="20" fillId="41" borderId="105" xfId="0" applyFont="1" applyFill="1" applyBorder="1" applyAlignment="1" applyProtection="1">
      <alignment horizontal="center" vertical="center" wrapText="1"/>
      <protection/>
    </xf>
    <xf numFmtId="0" fontId="20" fillId="43" borderId="106" xfId="0" applyFont="1" applyFill="1" applyBorder="1" applyAlignment="1" applyProtection="1">
      <alignment horizontal="center" vertical="center"/>
      <protection/>
    </xf>
    <xf numFmtId="0" fontId="20" fillId="43" borderId="107" xfId="0" applyFont="1" applyFill="1" applyBorder="1" applyAlignment="1" applyProtection="1">
      <alignment horizontal="center" vertical="center"/>
      <protection/>
    </xf>
    <xf numFmtId="0" fontId="20" fillId="43" borderId="108" xfId="0" applyFont="1" applyFill="1" applyBorder="1" applyAlignment="1" applyProtection="1">
      <alignment horizontal="center" vertical="center"/>
      <protection/>
    </xf>
    <xf numFmtId="0" fontId="20" fillId="41" borderId="104" xfId="54" applyFont="1" applyFill="1" applyBorder="1" applyAlignment="1" applyProtection="1">
      <alignment horizontal="center" vertical="center"/>
      <protection/>
    </xf>
    <xf numFmtId="0" fontId="20" fillId="41" borderId="0" xfId="54" applyFont="1" applyFill="1" applyBorder="1" applyAlignment="1" applyProtection="1">
      <alignment horizontal="center" vertical="center"/>
      <protection/>
    </xf>
    <xf numFmtId="0" fontId="20" fillId="41" borderId="105" xfId="54" applyFont="1" applyFill="1" applyBorder="1" applyAlignment="1" applyProtection="1">
      <alignment horizontal="center" vertical="center"/>
      <protection/>
    </xf>
    <xf numFmtId="0" fontId="20" fillId="43" borderId="99" xfId="33" applyFont="1" applyFill="1" applyBorder="1" applyAlignment="1" applyProtection="1">
      <alignment horizontal="center" vertical="center"/>
      <protection/>
    </xf>
    <xf numFmtId="0" fontId="20" fillId="43" borderId="100" xfId="33" applyFont="1" applyFill="1" applyBorder="1" applyAlignment="1" applyProtection="1">
      <alignment horizontal="center" vertical="center"/>
      <protection/>
    </xf>
    <xf numFmtId="0" fontId="20" fillId="43" borderId="101" xfId="33" applyFont="1" applyFill="1" applyBorder="1" applyAlignment="1" applyProtection="1">
      <alignment horizontal="center" vertical="center"/>
      <protection/>
    </xf>
    <xf numFmtId="0" fontId="20" fillId="41" borderId="104" xfId="0" applyFont="1" applyFill="1" applyBorder="1" applyAlignment="1" applyProtection="1">
      <alignment horizontal="center" vertical="center"/>
      <protection/>
    </xf>
    <xf numFmtId="0" fontId="20" fillId="41" borderId="0" xfId="0" applyFont="1" applyFill="1" applyBorder="1" applyAlignment="1" applyProtection="1">
      <alignment horizontal="center" vertical="center"/>
      <protection/>
    </xf>
    <xf numFmtId="0" fontId="20" fillId="41" borderId="105" xfId="0" applyFont="1" applyFill="1" applyBorder="1" applyAlignment="1" applyProtection="1">
      <alignment horizontal="center" vertical="center"/>
      <protection/>
    </xf>
    <xf numFmtId="0" fontId="23" fillId="44" borderId="102" xfId="0" applyFont="1" applyFill="1" applyBorder="1" applyAlignment="1" applyProtection="1">
      <alignment horizontal="center" vertical="center"/>
      <protection/>
    </xf>
    <xf numFmtId="0" fontId="23" fillId="44" borderId="103" xfId="0" applyFont="1" applyFill="1" applyBorder="1" applyAlignment="1" applyProtection="1">
      <alignment horizontal="center" vertical="center"/>
      <protection/>
    </xf>
    <xf numFmtId="0" fontId="23" fillId="8" borderId="109" xfId="0" applyFont="1" applyFill="1" applyBorder="1" applyAlignment="1" applyProtection="1">
      <alignment horizontal="center" vertical="center" wrapText="1"/>
      <protection/>
    </xf>
    <xf numFmtId="0" fontId="23" fillId="8" borderId="110" xfId="0" applyFont="1" applyFill="1" applyBorder="1" applyAlignment="1" applyProtection="1">
      <alignment horizontal="center" vertical="center" wrapText="1"/>
      <protection/>
    </xf>
    <xf numFmtId="3" fontId="72" fillId="2" borderId="109" xfId="0" applyNumberFormat="1" applyFont="1" applyFill="1" applyBorder="1" applyAlignment="1">
      <alignment horizontal="center"/>
    </xf>
    <xf numFmtId="3" fontId="72" fillId="2" borderId="110" xfId="0" applyNumberFormat="1" applyFont="1" applyFill="1" applyBorder="1" applyAlignment="1">
      <alignment horizontal="center"/>
    </xf>
    <xf numFmtId="0" fontId="20" fillId="41" borderId="106" xfId="54" applyFont="1" applyFill="1" applyBorder="1" applyAlignment="1" applyProtection="1">
      <alignment horizontal="center" vertical="center"/>
      <protection/>
    </xf>
    <xf numFmtId="0" fontId="20" fillId="41" borderId="107" xfId="54" applyFont="1" applyFill="1" applyBorder="1" applyAlignment="1" applyProtection="1">
      <alignment horizontal="center" vertical="center"/>
      <protection/>
    </xf>
    <xf numFmtId="0" fontId="20" fillId="41" borderId="108" xfId="54" applyFont="1" applyFill="1" applyBorder="1" applyAlignment="1" applyProtection="1">
      <alignment horizontal="center" vertical="center"/>
      <protection/>
    </xf>
    <xf numFmtId="0" fontId="20" fillId="43" borderId="99" xfId="54" applyFont="1" applyFill="1" applyBorder="1" applyAlignment="1" applyProtection="1">
      <alignment horizontal="center" vertical="center"/>
      <protection/>
    </xf>
    <xf numFmtId="0" fontId="20" fillId="43" borderId="100" xfId="54" applyFont="1" applyFill="1" applyBorder="1" applyAlignment="1" applyProtection="1">
      <alignment horizontal="center" vertical="center"/>
      <protection/>
    </xf>
    <xf numFmtId="0" fontId="20" fillId="43" borderId="101" xfId="54" applyFont="1" applyFill="1" applyBorder="1" applyAlignment="1" applyProtection="1">
      <alignment horizontal="center" vertical="center"/>
      <protection/>
    </xf>
    <xf numFmtId="0" fontId="24" fillId="39" borderId="102" xfId="0" applyFont="1" applyFill="1" applyBorder="1" applyAlignment="1" applyProtection="1">
      <alignment horizontal="center" vertical="center"/>
      <protection/>
    </xf>
    <xf numFmtId="0" fontId="24" fillId="39" borderId="103" xfId="0" applyFont="1" applyFill="1" applyBorder="1" applyAlignment="1" applyProtection="1">
      <alignment horizontal="center" vertical="center"/>
      <protection/>
    </xf>
    <xf numFmtId="0" fontId="20" fillId="43" borderId="99" xfId="0" applyFont="1" applyFill="1" applyBorder="1" applyAlignment="1" applyProtection="1">
      <alignment horizontal="center" vertical="center"/>
      <protection/>
    </xf>
    <xf numFmtId="0" fontId="20" fillId="43" borderId="100" xfId="0" applyFont="1" applyFill="1" applyBorder="1" applyAlignment="1" applyProtection="1">
      <alignment horizontal="center" vertical="center"/>
      <protection/>
    </xf>
    <xf numFmtId="0" fontId="20" fillId="43" borderId="101" xfId="0" applyFont="1" applyFill="1" applyBorder="1" applyAlignment="1" applyProtection="1">
      <alignment horizontal="center" vertical="center"/>
      <protection/>
    </xf>
    <xf numFmtId="0" fontId="74" fillId="33" borderId="111" xfId="54" applyFont="1" applyFill="1" applyBorder="1" applyAlignment="1" applyProtection="1">
      <alignment horizontal="center" vertical="center" wrapText="1"/>
      <protection/>
    </xf>
    <xf numFmtId="0" fontId="74" fillId="33" borderId="0" xfId="54" applyFont="1" applyFill="1" applyBorder="1" applyAlignment="1" applyProtection="1">
      <alignment horizontal="center" vertical="center" wrapText="1"/>
      <protection/>
    </xf>
    <xf numFmtId="0" fontId="74" fillId="33" borderId="112" xfId="54" applyFont="1" applyFill="1" applyBorder="1" applyAlignment="1" applyProtection="1">
      <alignment horizontal="center" vertical="center" wrapText="1"/>
      <protection/>
    </xf>
    <xf numFmtId="0" fontId="18" fillId="0" borderId="113" xfId="0" applyFont="1" applyBorder="1" applyAlignment="1" applyProtection="1">
      <alignment horizontal="center" vertical="center"/>
      <protection/>
    </xf>
    <xf numFmtId="0" fontId="19" fillId="43" borderId="114" xfId="0" applyFont="1" applyFill="1" applyBorder="1" applyAlignment="1" applyProtection="1">
      <alignment horizontal="center" vertical="center"/>
      <protection/>
    </xf>
    <xf numFmtId="0" fontId="19" fillId="43" borderId="115" xfId="0" applyFont="1" applyFill="1" applyBorder="1" applyAlignment="1" applyProtection="1">
      <alignment horizontal="center" vertical="center"/>
      <protection/>
    </xf>
    <xf numFmtId="0" fontId="19" fillId="43" borderId="116" xfId="0" applyFont="1" applyFill="1" applyBorder="1" applyAlignment="1" applyProtection="1">
      <alignment horizontal="center" vertical="center"/>
      <protection/>
    </xf>
    <xf numFmtId="0" fontId="20" fillId="43" borderId="117" xfId="54" applyFont="1" applyFill="1" applyBorder="1" applyAlignment="1" applyProtection="1">
      <alignment horizontal="center" vertical="center"/>
      <protection/>
    </xf>
    <xf numFmtId="0" fontId="20" fillId="43" borderId="118" xfId="54" applyFont="1" applyFill="1" applyBorder="1" applyAlignment="1" applyProtection="1">
      <alignment horizontal="center" vertical="center"/>
      <protection/>
    </xf>
    <xf numFmtId="0" fontId="20" fillId="41" borderId="96" xfId="54" applyFont="1" applyFill="1" applyBorder="1" applyAlignment="1" applyProtection="1">
      <alignment horizontal="center" vertical="center"/>
      <protection/>
    </xf>
    <xf numFmtId="0" fontId="20" fillId="41" borderId="97" xfId="54" applyFont="1" applyFill="1" applyBorder="1" applyAlignment="1" applyProtection="1">
      <alignment horizontal="center" vertical="center"/>
      <protection/>
    </xf>
    <xf numFmtId="0" fontId="20" fillId="41" borderId="98" xfId="54" applyFont="1" applyFill="1" applyBorder="1" applyAlignment="1" applyProtection="1">
      <alignment horizontal="center" vertical="center"/>
      <protection/>
    </xf>
    <xf numFmtId="0" fontId="74" fillId="33" borderId="119" xfId="54" applyFont="1" applyFill="1" applyBorder="1" applyAlignment="1" applyProtection="1">
      <alignment horizontal="center" vertical="center" wrapText="1"/>
      <protection/>
    </xf>
    <xf numFmtId="0" fontId="2" fillId="0" borderId="120" xfId="0" applyFont="1" applyBorder="1" applyAlignment="1" applyProtection="1">
      <alignment horizontal="center" vertical="top" wrapText="1"/>
      <protection/>
    </xf>
    <xf numFmtId="0" fontId="2" fillId="0" borderId="121" xfId="0" applyFont="1" applyBorder="1" applyAlignment="1" applyProtection="1">
      <alignment horizontal="center" vertical="top" wrapText="1"/>
      <protection/>
    </xf>
    <xf numFmtId="0" fontId="2" fillId="0" borderId="122" xfId="0" applyFont="1" applyBorder="1" applyAlignment="1" applyProtection="1">
      <alignment horizontal="center" vertical="top" wrapText="1"/>
      <protection/>
    </xf>
    <xf numFmtId="0" fontId="2" fillId="0" borderId="123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124" xfId="0" applyFont="1" applyBorder="1" applyAlignment="1" applyProtection="1">
      <alignment horizontal="center" vertical="top" wrapText="1"/>
      <protection/>
    </xf>
    <xf numFmtId="0" fontId="2" fillId="0" borderId="125" xfId="0" applyFont="1" applyBorder="1" applyAlignment="1" applyProtection="1">
      <alignment horizontal="center" vertical="top" wrapText="1"/>
      <protection/>
    </xf>
    <xf numFmtId="0" fontId="2" fillId="0" borderId="126" xfId="0" applyFont="1" applyBorder="1" applyAlignment="1" applyProtection="1">
      <alignment horizontal="center" vertical="top" wrapText="1"/>
      <protection/>
    </xf>
    <xf numFmtId="0" fontId="2" fillId="0" borderId="127" xfId="0" applyFont="1" applyBorder="1" applyAlignment="1" applyProtection="1">
      <alignment horizontal="center" vertical="top" wrapText="1"/>
      <protection/>
    </xf>
    <xf numFmtId="0" fontId="74" fillId="33" borderId="111" xfId="0" applyFont="1" applyFill="1" applyBorder="1" applyAlignment="1" applyProtection="1">
      <alignment horizontal="center" vertical="center"/>
      <protection/>
    </xf>
    <xf numFmtId="0" fontId="74" fillId="33" borderId="0" xfId="0" applyFont="1" applyFill="1" applyBorder="1" applyAlignment="1" applyProtection="1">
      <alignment horizontal="center" vertical="center"/>
      <protection/>
    </xf>
    <xf numFmtId="0" fontId="74" fillId="33" borderId="128" xfId="0" applyFont="1" applyFill="1" applyBorder="1" applyAlignment="1" applyProtection="1">
      <alignment horizontal="center" vertical="center"/>
      <protection/>
    </xf>
    <xf numFmtId="175" fontId="9" fillId="0" borderId="129" xfId="0" applyNumberFormat="1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174" fontId="9" fillId="0" borderId="129" xfId="0" applyNumberFormat="1" applyFont="1" applyBorder="1" applyAlignment="1" applyProtection="1">
      <alignment horizontal="center" vertical="center"/>
      <protection locked="0"/>
    </xf>
    <xf numFmtId="172" fontId="9" fillId="0" borderId="129" xfId="0" applyNumberFormat="1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30" xfId="0" applyFont="1" applyBorder="1" applyAlignment="1" applyProtection="1">
      <alignment horizontal="center" vertical="center"/>
      <protection locked="0"/>
    </xf>
    <xf numFmtId="0" fontId="75" fillId="33" borderId="131" xfId="0" applyFont="1" applyFill="1" applyBorder="1" applyAlignment="1" applyProtection="1">
      <alignment horizontal="center" vertical="center"/>
      <protection/>
    </xf>
    <xf numFmtId="0" fontId="74" fillId="33" borderId="111" xfId="33" applyFont="1" applyFill="1" applyBorder="1" applyAlignment="1" applyProtection="1">
      <alignment horizontal="center" vertical="center" wrapText="1"/>
      <protection/>
    </xf>
    <xf numFmtId="0" fontId="74" fillId="33" borderId="119" xfId="33" applyFont="1" applyFill="1" applyBorder="1" applyAlignment="1" applyProtection="1">
      <alignment horizontal="center" vertical="center" wrapText="1"/>
      <protection/>
    </xf>
    <xf numFmtId="0" fontId="74" fillId="33" borderId="111" xfId="33" applyFont="1" applyFill="1" applyBorder="1" applyAlignment="1" applyProtection="1">
      <alignment horizontal="center" vertical="center" wrapText="1"/>
      <protection/>
    </xf>
    <xf numFmtId="0" fontId="74" fillId="33" borderId="119" xfId="33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132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8" fillId="34" borderId="13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6" fillId="0" borderId="90" xfId="0" applyFont="1" applyBorder="1" applyAlignment="1">
      <alignment horizontal="center" vertical="center"/>
    </xf>
    <xf numFmtId="0" fontId="76" fillId="0" borderId="134" xfId="0" applyFont="1" applyBorder="1" applyAlignment="1">
      <alignment horizontal="center" vertical="center"/>
    </xf>
    <xf numFmtId="0" fontId="76" fillId="0" borderId="91" xfId="0" applyFont="1" applyBorder="1" applyAlignment="1">
      <alignment horizontal="center" vertical="center"/>
    </xf>
    <xf numFmtId="0" fontId="76" fillId="0" borderId="92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93" xfId="0" applyFont="1" applyBorder="1" applyAlignment="1">
      <alignment horizontal="center" vertical="center"/>
    </xf>
    <xf numFmtId="0" fontId="76" fillId="0" borderId="94" xfId="0" applyFont="1" applyBorder="1" applyAlignment="1">
      <alignment horizontal="center" vertical="center"/>
    </xf>
    <xf numFmtId="0" fontId="76" fillId="0" borderId="135" xfId="0" applyFont="1" applyBorder="1" applyAlignment="1">
      <alignment horizontal="center" vertical="center"/>
    </xf>
    <xf numFmtId="0" fontId="76" fillId="0" borderId="95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173" fontId="1" fillId="0" borderId="136" xfId="33" applyNumberFormat="1" applyFont="1" applyBorder="1" applyAlignment="1">
      <alignment horizontal="right" vertical="center"/>
      <protection/>
    </xf>
    <xf numFmtId="165" fontId="1" fillId="0" borderId="136" xfId="33" applyNumberFormat="1" applyFont="1" applyBorder="1" applyAlignment="1">
      <alignment horizontal="righ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strike val="0"/>
      </font>
      <fill>
        <patternFill>
          <bgColor rgb="FFFF33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  <border/>
    </dxf>
    <dxf>
      <font>
        <strike val="0"/>
      </font>
      <fill>
        <patternFill>
          <bgColor rgb="FFFF33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mailto:nardinrest@mail.ru?subject=&#1047;&#1072;&#1082;&#1072;&#1079;%20&#1073;&#1072;&#1085;&#1082;&#1077;&#1090;&#1072;" TargetMode="External" /><Relationship Id="rId5" Type="http://schemas.openxmlformats.org/officeDocument/2006/relationships/hyperlink" Target="mailto:nardinrest@mail.ru?subject=&#1047;&#1072;&#1082;&#1072;&#1079;%20&#1073;&#1072;&#1085;&#1082;&#1077;&#1090;&#1072;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0</xdr:row>
      <xdr:rowOff>19050</xdr:rowOff>
    </xdr:from>
    <xdr:to>
      <xdr:col>3</xdr:col>
      <xdr:colOff>419100</xdr:colOff>
      <xdr:row>0</xdr:row>
      <xdr:rowOff>1857375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10209"/>
        <a:stretch>
          <a:fillRect/>
        </a:stretch>
      </xdr:blipFill>
      <xdr:spPr>
        <a:xfrm>
          <a:off x="3562350" y="19050"/>
          <a:ext cx="21431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213</xdr:row>
      <xdr:rowOff>304800</xdr:rowOff>
    </xdr:from>
    <xdr:to>
      <xdr:col>3</xdr:col>
      <xdr:colOff>1009650</xdr:colOff>
      <xdr:row>213</xdr:row>
      <xdr:rowOff>304800</xdr:rowOff>
    </xdr:to>
    <xdr:sp>
      <xdr:nvSpPr>
        <xdr:cNvPr id="2" name="Прямая со стрелкой 2"/>
        <xdr:cNvSpPr>
          <a:spLocks/>
        </xdr:cNvSpPr>
      </xdr:nvSpPr>
      <xdr:spPr>
        <a:xfrm>
          <a:off x="5467350" y="76342875"/>
          <a:ext cx="828675" cy="0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214</xdr:row>
      <xdr:rowOff>9525</xdr:rowOff>
    </xdr:from>
    <xdr:to>
      <xdr:col>3</xdr:col>
      <xdr:colOff>0</xdr:colOff>
      <xdr:row>221</xdr:row>
      <xdr:rowOff>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76628625"/>
          <a:ext cx="46672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218</xdr:row>
      <xdr:rowOff>19050</xdr:rowOff>
    </xdr:from>
    <xdr:to>
      <xdr:col>8</xdr:col>
      <xdr:colOff>1009650</xdr:colOff>
      <xdr:row>221</xdr:row>
      <xdr:rowOff>19050</xdr:rowOff>
    </xdr:to>
    <xdr:pic>
      <xdr:nvPicPr>
        <xdr:cNvPr id="4" name="Рисунок 5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78266925"/>
          <a:ext cx="2095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26</xdr:row>
      <xdr:rowOff>142875</xdr:rowOff>
    </xdr:from>
    <xdr:to>
      <xdr:col>6</xdr:col>
      <xdr:colOff>161925</xdr:colOff>
      <xdr:row>43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114925"/>
          <a:ext cx="28956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46</xdr:row>
      <xdr:rowOff>152400</xdr:rowOff>
    </xdr:from>
    <xdr:to>
      <xdr:col>6</xdr:col>
      <xdr:colOff>161925</xdr:colOff>
      <xdr:row>63</xdr:row>
      <xdr:rowOff>180975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8934450"/>
          <a:ext cx="28956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6</xdr:row>
      <xdr:rowOff>123825</xdr:rowOff>
    </xdr:from>
    <xdr:to>
      <xdr:col>6</xdr:col>
      <xdr:colOff>161925</xdr:colOff>
      <xdr:row>23</xdr:row>
      <xdr:rowOff>161925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1285875"/>
          <a:ext cx="2895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66</xdr:row>
      <xdr:rowOff>161925</xdr:rowOff>
    </xdr:from>
    <xdr:to>
      <xdr:col>6</xdr:col>
      <xdr:colOff>161925</xdr:colOff>
      <xdr:row>84</xdr:row>
      <xdr:rowOff>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12753975"/>
          <a:ext cx="28956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86</xdr:row>
      <xdr:rowOff>171450</xdr:rowOff>
    </xdr:from>
    <xdr:to>
      <xdr:col>6</xdr:col>
      <xdr:colOff>161925</xdr:colOff>
      <xdr:row>104</xdr:row>
      <xdr:rowOff>9525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" y="16573500"/>
          <a:ext cx="28956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126</xdr:row>
      <xdr:rowOff>171450</xdr:rowOff>
    </xdr:from>
    <xdr:to>
      <xdr:col>15</xdr:col>
      <xdr:colOff>228600</xdr:colOff>
      <xdr:row>144</xdr:row>
      <xdr:rowOff>19050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38725" y="24193500"/>
          <a:ext cx="28860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106</xdr:row>
      <xdr:rowOff>161925</xdr:rowOff>
    </xdr:from>
    <xdr:to>
      <xdr:col>15</xdr:col>
      <xdr:colOff>228600</xdr:colOff>
      <xdr:row>124</xdr:row>
      <xdr:rowOff>9525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38725" y="20373975"/>
          <a:ext cx="28860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86</xdr:row>
      <xdr:rowOff>152400</xdr:rowOff>
    </xdr:from>
    <xdr:to>
      <xdr:col>15</xdr:col>
      <xdr:colOff>219075</xdr:colOff>
      <xdr:row>104</xdr:row>
      <xdr:rowOff>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9675" y="16554450"/>
          <a:ext cx="2895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66</xdr:row>
      <xdr:rowOff>152400</xdr:rowOff>
    </xdr:from>
    <xdr:to>
      <xdr:col>15</xdr:col>
      <xdr:colOff>180975</xdr:colOff>
      <xdr:row>84</xdr:row>
      <xdr:rowOff>0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81575" y="12744450"/>
          <a:ext cx="2895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46</xdr:row>
      <xdr:rowOff>142875</xdr:rowOff>
    </xdr:from>
    <xdr:to>
      <xdr:col>15</xdr:col>
      <xdr:colOff>180975</xdr:colOff>
      <xdr:row>63</xdr:row>
      <xdr:rowOff>180975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8924925"/>
          <a:ext cx="2895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26</xdr:row>
      <xdr:rowOff>133350</xdr:rowOff>
    </xdr:from>
    <xdr:to>
      <xdr:col>15</xdr:col>
      <xdr:colOff>180975</xdr:colOff>
      <xdr:row>43</xdr:row>
      <xdr:rowOff>171450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81575" y="5105400"/>
          <a:ext cx="2895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6</xdr:row>
      <xdr:rowOff>123825</xdr:rowOff>
    </xdr:from>
    <xdr:to>
      <xdr:col>15</xdr:col>
      <xdr:colOff>180975</xdr:colOff>
      <xdr:row>23</xdr:row>
      <xdr:rowOff>161925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81575" y="1285875"/>
          <a:ext cx="2895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400050</xdr:colOff>
      <xdr:row>6</xdr:row>
      <xdr:rowOff>133350</xdr:rowOff>
    </xdr:from>
    <xdr:to>
      <xdr:col>24</xdr:col>
      <xdr:colOff>238125</xdr:colOff>
      <xdr:row>23</xdr:row>
      <xdr:rowOff>171450</xdr:rowOff>
    </xdr:to>
    <xdr:pic>
      <xdr:nvPicPr>
        <xdr:cNvPr id="13" name="Рисунок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382125" y="1295400"/>
          <a:ext cx="28860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390525</xdr:colOff>
      <xdr:row>6</xdr:row>
      <xdr:rowOff>171450</xdr:rowOff>
    </xdr:from>
    <xdr:to>
      <xdr:col>33</xdr:col>
      <xdr:colOff>238125</xdr:colOff>
      <xdr:row>24</xdr:row>
      <xdr:rowOff>19050</xdr:rowOff>
    </xdr:to>
    <xdr:pic>
      <xdr:nvPicPr>
        <xdr:cNvPr id="14" name="Рисунок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706475" y="1333500"/>
          <a:ext cx="2895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390525</xdr:colOff>
      <xdr:row>46</xdr:row>
      <xdr:rowOff>171450</xdr:rowOff>
    </xdr:from>
    <xdr:to>
      <xdr:col>33</xdr:col>
      <xdr:colOff>238125</xdr:colOff>
      <xdr:row>64</xdr:row>
      <xdr:rowOff>19050</xdr:rowOff>
    </xdr:to>
    <xdr:pic>
      <xdr:nvPicPr>
        <xdr:cNvPr id="15" name="Рисунок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706475" y="8953500"/>
          <a:ext cx="2895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390525</xdr:colOff>
      <xdr:row>86</xdr:row>
      <xdr:rowOff>171450</xdr:rowOff>
    </xdr:from>
    <xdr:to>
      <xdr:col>33</xdr:col>
      <xdr:colOff>238125</xdr:colOff>
      <xdr:row>104</xdr:row>
      <xdr:rowOff>19050</xdr:rowOff>
    </xdr:to>
    <xdr:pic>
      <xdr:nvPicPr>
        <xdr:cNvPr id="16" name="Рисунок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706475" y="16573500"/>
          <a:ext cx="2895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390525</xdr:colOff>
      <xdr:row>126</xdr:row>
      <xdr:rowOff>171450</xdr:rowOff>
    </xdr:from>
    <xdr:to>
      <xdr:col>33</xdr:col>
      <xdr:colOff>238125</xdr:colOff>
      <xdr:row>144</xdr:row>
      <xdr:rowOff>19050</xdr:rowOff>
    </xdr:to>
    <xdr:pic>
      <xdr:nvPicPr>
        <xdr:cNvPr id="17" name="Рисунок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706475" y="24193500"/>
          <a:ext cx="2895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390525</xdr:colOff>
      <xdr:row>106</xdr:row>
      <xdr:rowOff>171450</xdr:rowOff>
    </xdr:from>
    <xdr:to>
      <xdr:col>33</xdr:col>
      <xdr:colOff>238125</xdr:colOff>
      <xdr:row>124</xdr:row>
      <xdr:rowOff>19050</xdr:rowOff>
    </xdr:to>
    <xdr:pic>
      <xdr:nvPicPr>
        <xdr:cNvPr id="18" name="Рисунок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706475" y="20383500"/>
          <a:ext cx="2895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390525</xdr:colOff>
      <xdr:row>66</xdr:row>
      <xdr:rowOff>171450</xdr:rowOff>
    </xdr:from>
    <xdr:to>
      <xdr:col>33</xdr:col>
      <xdr:colOff>238125</xdr:colOff>
      <xdr:row>84</xdr:row>
      <xdr:rowOff>19050</xdr:rowOff>
    </xdr:to>
    <xdr:pic>
      <xdr:nvPicPr>
        <xdr:cNvPr id="19" name="Рисунок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706475" y="12763500"/>
          <a:ext cx="2895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390525</xdr:colOff>
      <xdr:row>26</xdr:row>
      <xdr:rowOff>171450</xdr:rowOff>
    </xdr:from>
    <xdr:to>
      <xdr:col>33</xdr:col>
      <xdr:colOff>238125</xdr:colOff>
      <xdr:row>44</xdr:row>
      <xdr:rowOff>19050</xdr:rowOff>
    </xdr:to>
    <xdr:pic>
      <xdr:nvPicPr>
        <xdr:cNvPr id="20" name="Рисунок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706475" y="5143500"/>
          <a:ext cx="2895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tabSelected="1" zoomScale="85" zoomScaleNormal="85" zoomScalePageLayoutView="0" workbookViewId="0" topLeftCell="A169">
      <selection activeCell="L191" sqref="L191"/>
    </sheetView>
  </sheetViews>
  <sheetFormatPr defaultColWidth="9.140625" defaultRowHeight="15"/>
  <cols>
    <col min="2" max="2" width="30.140625" style="0" customWidth="1"/>
    <col min="3" max="3" width="40.00390625" style="0" customWidth="1"/>
    <col min="4" max="4" width="18.140625" style="0" customWidth="1"/>
    <col min="5" max="5" width="14.00390625" style="113" hidden="1" customWidth="1"/>
    <col min="6" max="6" width="13.140625" style="113" hidden="1" customWidth="1"/>
    <col min="7" max="7" width="8.28125" style="236" customWidth="1"/>
    <col min="8" max="8" width="10.7109375" style="0" customWidth="1"/>
    <col min="9" max="9" width="17.28125" style="0" customWidth="1"/>
    <col min="12" max="12" width="28.28125" style="0" customWidth="1"/>
    <col min="14" max="14" width="9.140625" style="0" customWidth="1"/>
  </cols>
  <sheetData>
    <row r="1" spans="1:13" ht="150.75" customHeight="1" thickBot="1">
      <c r="A1" s="1"/>
      <c r="B1" s="347"/>
      <c r="C1" s="347"/>
      <c r="D1" s="347"/>
      <c r="E1" s="347"/>
      <c r="F1" s="347"/>
      <c r="G1" s="347"/>
      <c r="H1" s="347"/>
      <c r="I1" s="347"/>
      <c r="K1" s="148">
        <v>0.5</v>
      </c>
      <c r="L1" s="149" t="s">
        <v>161</v>
      </c>
      <c r="M1" s="149"/>
    </row>
    <row r="2" spans="1:13" ht="15.75" thickBot="1">
      <c r="A2" s="1"/>
      <c r="B2" s="348" t="s">
        <v>328</v>
      </c>
      <c r="C2" s="348"/>
      <c r="D2" s="348"/>
      <c r="E2" s="348"/>
      <c r="F2" s="348"/>
      <c r="G2" s="348"/>
      <c r="H2" s="348"/>
      <c r="I2" s="348"/>
      <c r="K2" s="148">
        <v>0.5208333333333334</v>
      </c>
      <c r="L2" s="149" t="s">
        <v>162</v>
      </c>
      <c r="M2" s="149"/>
    </row>
    <row r="3" spans="1:13" ht="15.75" thickBot="1">
      <c r="A3" s="1"/>
      <c r="B3" s="348"/>
      <c r="C3" s="348"/>
      <c r="D3" s="348"/>
      <c r="E3" s="348"/>
      <c r="F3" s="348"/>
      <c r="G3" s="348"/>
      <c r="H3" s="348"/>
      <c r="I3" s="348"/>
      <c r="J3" s="254"/>
      <c r="K3" s="148">
        <v>0.541666666666667</v>
      </c>
      <c r="L3" s="149" t="s">
        <v>163</v>
      </c>
      <c r="M3" s="149"/>
    </row>
    <row r="4" spans="1:13" ht="15.75" thickBot="1">
      <c r="A4" s="1"/>
      <c r="B4" s="348"/>
      <c r="C4" s="348"/>
      <c r="D4" s="348"/>
      <c r="E4" s="348"/>
      <c r="F4" s="348"/>
      <c r="G4" s="348"/>
      <c r="H4" s="348"/>
      <c r="I4" s="348"/>
      <c r="K4" s="148">
        <v>0.5625</v>
      </c>
      <c r="L4" s="149" t="s">
        <v>164</v>
      </c>
      <c r="M4" s="149"/>
    </row>
    <row r="5" spans="1:13" ht="51.75" customHeight="1" thickBot="1">
      <c r="A5" s="1"/>
      <c r="B5" s="348"/>
      <c r="C5" s="348"/>
      <c r="D5" s="348"/>
      <c r="E5" s="348"/>
      <c r="F5" s="348"/>
      <c r="G5" s="348"/>
      <c r="H5" s="348"/>
      <c r="I5" s="348"/>
      <c r="K5" s="148">
        <v>0.583333333333333</v>
      </c>
      <c r="L5" s="149" t="s">
        <v>166</v>
      </c>
      <c r="M5" s="149"/>
    </row>
    <row r="6" spans="1:13" ht="15.75" thickBot="1">
      <c r="A6" s="1"/>
      <c r="B6" s="349"/>
      <c r="C6" s="349"/>
      <c r="D6" s="349"/>
      <c r="E6" s="349"/>
      <c r="F6" s="349"/>
      <c r="G6" s="349"/>
      <c r="H6" s="349"/>
      <c r="I6" s="349"/>
      <c r="K6" s="148">
        <v>0.604166666666667</v>
      </c>
      <c r="L6" s="149" t="s">
        <v>165</v>
      </c>
      <c r="M6" s="149"/>
    </row>
    <row r="7" spans="1:13" ht="21">
      <c r="A7" s="1"/>
      <c r="B7" s="350" t="s">
        <v>0</v>
      </c>
      <c r="C7" s="350"/>
      <c r="D7" s="350"/>
      <c r="E7" s="350"/>
      <c r="F7" s="350"/>
      <c r="G7" s="350"/>
      <c r="H7" s="350"/>
      <c r="I7" s="350"/>
      <c r="K7" s="148">
        <v>0.625</v>
      </c>
      <c r="L7" s="149"/>
      <c r="M7" s="149"/>
    </row>
    <row r="8" spans="1:13" ht="18.75">
      <c r="A8" s="1"/>
      <c r="B8" s="2" t="s">
        <v>312</v>
      </c>
      <c r="C8" s="336" t="s">
        <v>327</v>
      </c>
      <c r="D8" s="336"/>
      <c r="E8" s="336"/>
      <c r="F8" s="336"/>
      <c r="G8" s="336"/>
      <c r="H8" s="336"/>
      <c r="I8" s="336"/>
      <c r="K8" s="148">
        <v>0.645833333333334</v>
      </c>
      <c r="L8" s="149"/>
      <c r="M8" s="149"/>
    </row>
    <row r="9" spans="1:13" ht="18.75">
      <c r="A9" s="1"/>
      <c r="B9" s="2" t="s">
        <v>1</v>
      </c>
      <c r="C9" s="335">
        <v>89261234567</v>
      </c>
      <c r="D9" s="335"/>
      <c r="E9" s="335"/>
      <c r="F9" s="335"/>
      <c r="G9" s="335"/>
      <c r="H9" s="335"/>
      <c r="I9" s="335"/>
      <c r="K9" s="148">
        <v>0.708333333333334</v>
      </c>
      <c r="L9" s="149"/>
      <c r="M9" s="149"/>
    </row>
    <row r="10" spans="1:13" ht="18.75">
      <c r="A10" s="1"/>
      <c r="B10" s="2" t="s">
        <v>2</v>
      </c>
      <c r="C10" s="336" t="s">
        <v>3</v>
      </c>
      <c r="D10" s="336"/>
      <c r="E10" s="336"/>
      <c r="F10" s="336"/>
      <c r="G10" s="336"/>
      <c r="H10" s="336"/>
      <c r="I10" s="336"/>
      <c r="K10" s="148">
        <v>0.729166666666667</v>
      </c>
      <c r="L10" s="149"/>
      <c r="M10" s="149"/>
    </row>
    <row r="11" spans="1:13" ht="18.75">
      <c r="A11" s="1"/>
      <c r="B11" s="2" t="s">
        <v>4</v>
      </c>
      <c r="C11" s="337">
        <v>43161</v>
      </c>
      <c r="D11" s="337"/>
      <c r="E11" s="337"/>
      <c r="F11" s="337"/>
      <c r="G11" s="337"/>
      <c r="H11" s="337"/>
      <c r="I11" s="337"/>
      <c r="K11" s="148">
        <v>0.75</v>
      </c>
      <c r="L11" s="149"/>
      <c r="M11" s="149"/>
    </row>
    <row r="12" spans="1:13" s="113" customFormat="1" ht="18.75">
      <c r="A12" s="114"/>
      <c r="B12" s="2" t="s">
        <v>313</v>
      </c>
      <c r="C12" s="336" t="s">
        <v>314</v>
      </c>
      <c r="D12" s="336"/>
      <c r="E12" s="336"/>
      <c r="F12" s="336"/>
      <c r="G12" s="336"/>
      <c r="H12" s="336"/>
      <c r="I12" s="336"/>
      <c r="K12" s="148">
        <v>0.770833333333334</v>
      </c>
      <c r="L12" s="149"/>
      <c r="M12" s="149"/>
    </row>
    <row r="13" spans="1:13" s="113" customFormat="1" ht="18.75">
      <c r="A13" s="114"/>
      <c r="B13" s="256" t="s">
        <v>329</v>
      </c>
      <c r="C13" s="339"/>
      <c r="D13" s="340"/>
      <c r="E13" s="340"/>
      <c r="F13" s="340"/>
      <c r="G13" s="340"/>
      <c r="H13" s="340"/>
      <c r="I13" s="336"/>
      <c r="K13" s="148">
        <v>0.791666666666667</v>
      </c>
      <c r="L13" s="149"/>
      <c r="M13" s="149"/>
    </row>
    <row r="14" spans="1:13" ht="18.75">
      <c r="A14" s="1"/>
      <c r="B14" s="2" t="s">
        <v>5</v>
      </c>
      <c r="C14" s="338">
        <v>0.75</v>
      </c>
      <c r="D14" s="338"/>
      <c r="E14" s="338"/>
      <c r="F14" s="338"/>
      <c r="G14" s="338"/>
      <c r="H14" s="338"/>
      <c r="I14" s="338"/>
      <c r="K14" s="148">
        <v>0.812500000000001</v>
      </c>
      <c r="L14" s="149"/>
      <c r="M14" s="149"/>
    </row>
    <row r="15" spans="1:13" ht="18.75">
      <c r="A15" s="1"/>
      <c r="B15" s="2" t="s">
        <v>155</v>
      </c>
      <c r="C15" s="339">
        <v>45</v>
      </c>
      <c r="D15" s="340"/>
      <c r="E15" s="340"/>
      <c r="F15" s="340"/>
      <c r="G15" s="340"/>
      <c r="H15" s="340"/>
      <c r="I15" s="336"/>
      <c r="K15" s="148">
        <v>0.833333333333334</v>
      </c>
      <c r="L15" s="149"/>
      <c r="M15" s="149"/>
    </row>
    <row r="16" spans="1:13" ht="19.5" thickBot="1">
      <c r="A16" s="1"/>
      <c r="B16" s="2" t="s">
        <v>6</v>
      </c>
      <c r="C16" s="341" t="s">
        <v>161</v>
      </c>
      <c r="D16" s="341"/>
      <c r="E16" s="341"/>
      <c r="F16" s="341"/>
      <c r="G16" s="341"/>
      <c r="H16" s="341"/>
      <c r="I16" s="341"/>
      <c r="K16" s="148">
        <v>0.854166666666667</v>
      </c>
      <c r="L16" s="149"/>
      <c r="M16" s="149"/>
    </row>
    <row r="17" spans="1:13" ht="21.75" thickBot="1">
      <c r="A17" s="1"/>
      <c r="B17" s="115"/>
      <c r="C17" s="3"/>
      <c r="D17" s="4"/>
      <c r="E17" s="116"/>
      <c r="F17" s="116"/>
      <c r="G17" s="116"/>
      <c r="H17" s="5"/>
      <c r="I17" s="116"/>
      <c r="K17" s="148">
        <v>0.875000000000001</v>
      </c>
      <c r="L17" s="149"/>
      <c r="M17" s="149"/>
    </row>
    <row r="18" spans="1:13" s="113" customFormat="1" ht="15">
      <c r="A18" s="114"/>
      <c r="B18" s="323" t="s">
        <v>167</v>
      </c>
      <c r="C18" s="324"/>
      <c r="D18" s="324"/>
      <c r="E18" s="324"/>
      <c r="F18" s="324"/>
      <c r="G18" s="324"/>
      <c r="H18" s="324"/>
      <c r="I18" s="325"/>
      <c r="K18" s="148">
        <v>0.895833333333334</v>
      </c>
      <c r="L18" s="149"/>
      <c r="M18" s="149"/>
    </row>
    <row r="19" spans="1:13" s="113" customFormat="1" ht="15">
      <c r="A19" s="114"/>
      <c r="B19" s="326"/>
      <c r="C19" s="327"/>
      <c r="D19" s="327"/>
      <c r="E19" s="327"/>
      <c r="F19" s="327"/>
      <c r="G19" s="327"/>
      <c r="H19" s="327"/>
      <c r="I19" s="328"/>
      <c r="K19" s="148">
        <v>0.916666666666667</v>
      </c>
      <c r="L19" s="149"/>
      <c r="M19" s="149"/>
    </row>
    <row r="20" spans="1:13" s="113" customFormat="1" ht="15">
      <c r="A20" s="114"/>
      <c r="B20" s="326"/>
      <c r="C20" s="327"/>
      <c r="D20" s="327"/>
      <c r="E20" s="327"/>
      <c r="F20" s="327"/>
      <c r="G20" s="327"/>
      <c r="H20" s="327"/>
      <c r="I20" s="328"/>
      <c r="K20" s="148">
        <v>0.937500000000001</v>
      </c>
      <c r="L20" s="149"/>
      <c r="M20" s="149"/>
    </row>
    <row r="21" spans="1:13" s="113" customFormat="1" ht="52.5" customHeight="1" thickBot="1">
      <c r="A21" s="114"/>
      <c r="B21" s="329"/>
      <c r="C21" s="330"/>
      <c r="D21" s="330"/>
      <c r="E21" s="330"/>
      <c r="F21" s="330"/>
      <c r="G21" s="330"/>
      <c r="H21" s="330"/>
      <c r="I21" s="331"/>
      <c r="K21" s="148">
        <v>0.958333333333334</v>
      </c>
      <c r="L21" s="149"/>
      <c r="M21" s="149"/>
    </row>
    <row r="22" spans="1:13" s="113" customFormat="1" ht="17.25" customHeight="1">
      <c r="A22" s="114"/>
      <c r="B22" s="136"/>
      <c r="C22" s="136"/>
      <c r="D22" s="136"/>
      <c r="E22" s="136"/>
      <c r="F22" s="136"/>
      <c r="G22" s="235"/>
      <c r="H22" s="136"/>
      <c r="I22" s="136"/>
      <c r="K22" s="148">
        <v>0.979166666666668</v>
      </c>
      <c r="L22" s="149"/>
      <c r="M22" s="149"/>
    </row>
    <row r="23" spans="1:13" ht="24" thickBot="1">
      <c r="A23" s="1"/>
      <c r="B23" s="342" t="s">
        <v>7</v>
      </c>
      <c r="C23" s="342"/>
      <c r="D23" s="342"/>
      <c r="E23" s="342"/>
      <c r="F23" s="342"/>
      <c r="G23" s="342"/>
      <c r="H23" s="342"/>
      <c r="I23" s="342"/>
      <c r="K23" s="148">
        <v>1</v>
      </c>
      <c r="L23" s="149"/>
      <c r="M23" s="149"/>
    </row>
    <row r="24" spans="1:13" ht="15.75" thickBot="1">
      <c r="A24" s="1"/>
      <c r="B24" s="6" t="s">
        <v>8</v>
      </c>
      <c r="C24" s="7" t="s">
        <v>9</v>
      </c>
      <c r="D24" s="7" t="s">
        <v>175</v>
      </c>
      <c r="E24" s="7"/>
      <c r="F24" s="7"/>
      <c r="G24" s="7" t="s">
        <v>176</v>
      </c>
      <c r="H24" s="8" t="s">
        <v>10</v>
      </c>
      <c r="I24" s="9" t="s">
        <v>150</v>
      </c>
      <c r="K24" s="148"/>
      <c r="L24" s="149"/>
      <c r="M24" s="149"/>
    </row>
    <row r="25" spans="1:13" ht="16.5" thickBot="1">
      <c r="A25" s="1"/>
      <c r="B25" s="343" t="s">
        <v>11</v>
      </c>
      <c r="C25" s="343"/>
      <c r="D25" s="343"/>
      <c r="E25" s="343"/>
      <c r="F25" s="343"/>
      <c r="G25" s="343"/>
      <c r="H25" s="343"/>
      <c r="I25" s="344"/>
      <c r="K25" s="148"/>
      <c r="L25" s="149"/>
      <c r="M25" s="149"/>
    </row>
    <row r="26" spans="1:13" ht="61.5" thickBot="1" thickTop="1">
      <c r="A26" s="1"/>
      <c r="B26" s="10" t="s">
        <v>171</v>
      </c>
      <c r="C26" s="203" t="s">
        <v>269</v>
      </c>
      <c r="D26" s="204" t="s">
        <v>270</v>
      </c>
      <c r="E26" s="202">
        <v>3720</v>
      </c>
      <c r="F26" s="202">
        <f aca="true" t="shared" si="0" ref="F26:F31">H26*E26</f>
        <v>0</v>
      </c>
      <c r="G26" s="209">
        <v>9850</v>
      </c>
      <c r="H26" s="117"/>
      <c r="I26" s="13">
        <f aca="true" t="shared" si="1" ref="I26:I31">G26*H26</f>
        <v>0</v>
      </c>
      <c r="K26" s="148"/>
      <c r="L26" s="149"/>
      <c r="M26" s="149"/>
    </row>
    <row r="27" spans="1:11" ht="46.5" thickBot="1" thickTop="1">
      <c r="A27" s="1"/>
      <c r="B27" s="14" t="s">
        <v>12</v>
      </c>
      <c r="C27" s="207" t="s">
        <v>276</v>
      </c>
      <c r="D27" s="192" t="s">
        <v>264</v>
      </c>
      <c r="E27" s="151">
        <v>3650</v>
      </c>
      <c r="F27" s="163">
        <f t="shared" si="0"/>
        <v>0</v>
      </c>
      <c r="G27" s="209">
        <v>11950</v>
      </c>
      <c r="H27" s="117"/>
      <c r="I27" s="13">
        <f t="shared" si="1"/>
        <v>0</v>
      </c>
      <c r="K27" s="147"/>
    </row>
    <row r="28" spans="1:9" ht="61.5" thickBot="1" thickTop="1">
      <c r="A28" s="1"/>
      <c r="B28" s="17" t="s">
        <v>13</v>
      </c>
      <c r="C28" s="18" t="s">
        <v>14</v>
      </c>
      <c r="D28" s="193" t="s">
        <v>263</v>
      </c>
      <c r="E28" s="166">
        <v>1400</v>
      </c>
      <c r="F28" s="163">
        <f t="shared" si="0"/>
        <v>0</v>
      </c>
      <c r="G28" s="209">
        <v>4900</v>
      </c>
      <c r="H28" s="117"/>
      <c r="I28" s="13">
        <f t="shared" si="1"/>
        <v>0</v>
      </c>
    </row>
    <row r="29" spans="1:9" s="113" customFormat="1" ht="76.5" thickBot="1" thickTop="1">
      <c r="A29" s="114"/>
      <c r="B29" s="17" t="s">
        <v>302</v>
      </c>
      <c r="C29" s="223" t="s">
        <v>301</v>
      </c>
      <c r="D29" s="193" t="s">
        <v>298</v>
      </c>
      <c r="E29" s="166">
        <v>1965</v>
      </c>
      <c r="F29" s="163">
        <f t="shared" si="0"/>
        <v>0</v>
      </c>
      <c r="G29" s="209">
        <v>4900</v>
      </c>
      <c r="H29" s="117"/>
      <c r="I29" s="13">
        <f t="shared" si="1"/>
        <v>0</v>
      </c>
    </row>
    <row r="30" spans="1:9" s="113" customFormat="1" ht="76.5" thickBot="1" thickTop="1">
      <c r="A30" s="114"/>
      <c r="B30" s="17" t="s">
        <v>303</v>
      </c>
      <c r="C30" s="223" t="s">
        <v>301</v>
      </c>
      <c r="D30" s="193" t="s">
        <v>299</v>
      </c>
      <c r="E30" s="166">
        <v>3015</v>
      </c>
      <c r="F30" s="163">
        <f t="shared" si="0"/>
        <v>0</v>
      </c>
      <c r="G30" s="209">
        <v>6900</v>
      </c>
      <c r="H30" s="117"/>
      <c r="I30" s="13">
        <f t="shared" si="1"/>
        <v>0</v>
      </c>
    </row>
    <row r="31" spans="1:9" s="113" customFormat="1" ht="76.5" thickBot="1" thickTop="1">
      <c r="A31" s="114"/>
      <c r="B31" s="17" t="s">
        <v>304</v>
      </c>
      <c r="C31" s="223" t="s">
        <v>301</v>
      </c>
      <c r="D31" s="193" t="s">
        <v>300</v>
      </c>
      <c r="E31" s="166">
        <v>4495</v>
      </c>
      <c r="F31" s="163">
        <f t="shared" si="0"/>
        <v>0</v>
      </c>
      <c r="G31" s="209">
        <v>10500</v>
      </c>
      <c r="H31" s="117"/>
      <c r="I31" s="13">
        <f t="shared" si="1"/>
        <v>0</v>
      </c>
    </row>
    <row r="32" spans="1:9" ht="17.25" thickBot="1" thickTop="1">
      <c r="A32" s="1"/>
      <c r="B32" s="345" t="s">
        <v>15</v>
      </c>
      <c r="C32" s="345"/>
      <c r="D32" s="345"/>
      <c r="E32" s="345"/>
      <c r="F32" s="345"/>
      <c r="G32" s="345"/>
      <c r="H32" s="345"/>
      <c r="I32" s="346"/>
    </row>
    <row r="33" spans="1:9" ht="22.5" thickBot="1" thickTop="1">
      <c r="A33" s="1"/>
      <c r="B33" s="10" t="s">
        <v>16</v>
      </c>
      <c r="C33" s="11"/>
      <c r="D33" s="12" t="s">
        <v>17</v>
      </c>
      <c r="E33" s="133">
        <v>30</v>
      </c>
      <c r="F33" s="163">
        <f>H33*E33</f>
        <v>0</v>
      </c>
      <c r="G33" s="226">
        <v>125</v>
      </c>
      <c r="H33" s="117"/>
      <c r="I33" s="20">
        <f aca="true" t="shared" si="2" ref="I33:I42">G33*H33</f>
        <v>0</v>
      </c>
    </row>
    <row r="34" spans="1:9" ht="22.5" thickBot="1" thickTop="1">
      <c r="A34" s="1"/>
      <c r="B34" s="14" t="s">
        <v>18</v>
      </c>
      <c r="C34" s="15"/>
      <c r="D34" s="16" t="s">
        <v>17</v>
      </c>
      <c r="E34" s="169">
        <v>30</v>
      </c>
      <c r="F34" s="163">
        <f aca="true" t="shared" si="3" ref="F34:F42">H34*E34</f>
        <v>0</v>
      </c>
      <c r="G34" s="227">
        <v>125</v>
      </c>
      <c r="H34" s="117"/>
      <c r="I34" s="20">
        <f t="shared" si="2"/>
        <v>0</v>
      </c>
    </row>
    <row r="35" spans="1:9" ht="22.5" thickBot="1" thickTop="1">
      <c r="A35" s="1"/>
      <c r="B35" s="14" t="s">
        <v>19</v>
      </c>
      <c r="C35" s="15"/>
      <c r="D35" s="16" t="s">
        <v>17</v>
      </c>
      <c r="E35" s="169">
        <v>30</v>
      </c>
      <c r="F35" s="163">
        <f t="shared" si="3"/>
        <v>0</v>
      </c>
      <c r="G35" s="227">
        <v>110</v>
      </c>
      <c r="H35" s="117"/>
      <c r="I35" s="20">
        <f t="shared" si="2"/>
        <v>0</v>
      </c>
    </row>
    <row r="36" spans="1:9" ht="22.5" thickBot="1" thickTop="1">
      <c r="A36" s="1"/>
      <c r="B36" s="14" t="s">
        <v>20</v>
      </c>
      <c r="C36" s="15"/>
      <c r="D36" s="16" t="s">
        <v>17</v>
      </c>
      <c r="E36" s="169">
        <v>30</v>
      </c>
      <c r="F36" s="163">
        <f t="shared" si="3"/>
        <v>0</v>
      </c>
      <c r="G36" s="227">
        <v>125</v>
      </c>
      <c r="H36" s="117"/>
      <c r="I36" s="20">
        <f t="shared" si="2"/>
        <v>0</v>
      </c>
    </row>
    <row r="37" spans="1:9" ht="22.5" thickBot="1" thickTop="1">
      <c r="A37" s="1"/>
      <c r="B37" s="14" t="s">
        <v>21</v>
      </c>
      <c r="C37" s="15"/>
      <c r="D37" s="16" t="s">
        <v>17</v>
      </c>
      <c r="E37" s="169">
        <v>30</v>
      </c>
      <c r="F37" s="163">
        <f t="shared" si="3"/>
        <v>0</v>
      </c>
      <c r="G37" s="227">
        <v>195</v>
      </c>
      <c r="H37" s="117"/>
      <c r="I37" s="20">
        <f t="shared" si="2"/>
        <v>0</v>
      </c>
    </row>
    <row r="38" spans="1:9" ht="22.5" thickBot="1" thickTop="1">
      <c r="A38" s="1"/>
      <c r="B38" s="14" t="s">
        <v>22</v>
      </c>
      <c r="C38" s="15"/>
      <c r="D38" s="16" t="s">
        <v>17</v>
      </c>
      <c r="E38" s="169">
        <v>30</v>
      </c>
      <c r="F38" s="163">
        <f t="shared" si="3"/>
        <v>0</v>
      </c>
      <c r="G38" s="227">
        <v>110</v>
      </c>
      <c r="H38" s="117"/>
      <c r="I38" s="20">
        <f t="shared" si="2"/>
        <v>0</v>
      </c>
    </row>
    <row r="39" spans="1:9" ht="22.5" thickBot="1" thickTop="1">
      <c r="A39" s="1"/>
      <c r="B39" s="14" t="s">
        <v>23</v>
      </c>
      <c r="C39" s="15"/>
      <c r="D39" s="16" t="s">
        <v>17</v>
      </c>
      <c r="E39" s="169">
        <v>30</v>
      </c>
      <c r="F39" s="163">
        <f t="shared" si="3"/>
        <v>0</v>
      </c>
      <c r="G39" s="227">
        <v>110</v>
      </c>
      <c r="H39" s="117"/>
      <c r="I39" s="20">
        <f t="shared" si="2"/>
        <v>0</v>
      </c>
    </row>
    <row r="40" spans="1:9" ht="22.5" thickBot="1" thickTop="1">
      <c r="A40" s="1"/>
      <c r="B40" s="14" t="s">
        <v>24</v>
      </c>
      <c r="C40" s="15"/>
      <c r="D40" s="16" t="s">
        <v>25</v>
      </c>
      <c r="E40" s="169">
        <v>70</v>
      </c>
      <c r="F40" s="163">
        <f t="shared" si="3"/>
        <v>0</v>
      </c>
      <c r="G40" s="227">
        <v>135</v>
      </c>
      <c r="H40" s="117"/>
      <c r="I40" s="20">
        <f t="shared" si="2"/>
        <v>0</v>
      </c>
    </row>
    <row r="41" spans="1:9" ht="22.5" thickBot="1" thickTop="1">
      <c r="A41" s="1"/>
      <c r="B41" s="14" t="s">
        <v>26</v>
      </c>
      <c r="C41" s="15"/>
      <c r="D41" s="16" t="s">
        <v>25</v>
      </c>
      <c r="E41" s="169">
        <v>70</v>
      </c>
      <c r="F41" s="163">
        <f t="shared" si="3"/>
        <v>0</v>
      </c>
      <c r="G41" s="227">
        <v>135</v>
      </c>
      <c r="H41" s="117"/>
      <c r="I41" s="20">
        <f t="shared" si="2"/>
        <v>0</v>
      </c>
    </row>
    <row r="42" spans="1:9" ht="22.5" thickBot="1" thickTop="1">
      <c r="A42" s="1"/>
      <c r="B42" s="17" t="s">
        <v>27</v>
      </c>
      <c r="C42" s="18"/>
      <c r="D42" s="19" t="s">
        <v>17</v>
      </c>
      <c r="E42" s="170">
        <v>30</v>
      </c>
      <c r="F42" s="163">
        <f t="shared" si="3"/>
        <v>0</v>
      </c>
      <c r="G42" s="228">
        <v>125</v>
      </c>
      <c r="H42" s="117"/>
      <c r="I42" s="20">
        <f t="shared" si="2"/>
        <v>0</v>
      </c>
    </row>
    <row r="43" spans="1:9" ht="17.25" thickBot="1" thickTop="1">
      <c r="A43" s="1"/>
      <c r="B43" s="310" t="s">
        <v>28</v>
      </c>
      <c r="C43" s="310"/>
      <c r="D43" s="310"/>
      <c r="E43" s="310"/>
      <c r="F43" s="310"/>
      <c r="G43" s="310"/>
      <c r="H43" s="310"/>
      <c r="I43" s="322"/>
    </row>
    <row r="44" spans="1:9" ht="46.5" thickBot="1" thickTop="1">
      <c r="A44" s="1"/>
      <c r="B44" s="160" t="s">
        <v>29</v>
      </c>
      <c r="C44" s="161" t="s">
        <v>172</v>
      </c>
      <c r="D44" s="154" t="s">
        <v>30</v>
      </c>
      <c r="E44" s="162">
        <v>240</v>
      </c>
      <c r="F44" s="163">
        <f>H44*E44</f>
        <v>0</v>
      </c>
      <c r="G44" s="219">
        <v>895</v>
      </c>
      <c r="H44" s="117"/>
      <c r="I44" s="13">
        <f>G44*H44</f>
        <v>0</v>
      </c>
    </row>
    <row r="45" spans="1:9" s="113" customFormat="1" ht="31.5" thickBot="1" thickTop="1">
      <c r="A45" s="114"/>
      <c r="B45" s="158" t="s">
        <v>35</v>
      </c>
      <c r="C45" s="155" t="s">
        <v>36</v>
      </c>
      <c r="D45" s="152" t="s">
        <v>37</v>
      </c>
      <c r="E45" s="150">
        <v>70</v>
      </c>
      <c r="F45" s="163">
        <f>H45*E45</f>
        <v>0</v>
      </c>
      <c r="G45" s="219">
        <v>385</v>
      </c>
      <c r="H45" s="117"/>
      <c r="I45" s="13">
        <f>G45*H45</f>
        <v>0</v>
      </c>
    </row>
    <row r="46" spans="1:9" s="113" customFormat="1" ht="49.5" customHeight="1" thickBot="1" thickTop="1">
      <c r="A46" s="114"/>
      <c r="B46" s="158" t="s">
        <v>274</v>
      </c>
      <c r="C46" s="155" t="s">
        <v>174</v>
      </c>
      <c r="D46" s="152" t="s">
        <v>173</v>
      </c>
      <c r="E46" s="150">
        <v>220</v>
      </c>
      <c r="F46" s="163">
        <f aca="true" t="shared" si="4" ref="F46:F58">H46*E46</f>
        <v>0</v>
      </c>
      <c r="G46" s="210">
        <v>695</v>
      </c>
      <c r="H46" s="117"/>
      <c r="I46" s="13">
        <f>G46*H46</f>
        <v>0</v>
      </c>
    </row>
    <row r="47" spans="1:9" s="113" customFormat="1" ht="76.5" thickBot="1" thickTop="1">
      <c r="A47" s="114"/>
      <c r="B47" s="158" t="s">
        <v>305</v>
      </c>
      <c r="C47" s="225" t="s">
        <v>315</v>
      </c>
      <c r="D47" s="221" t="s">
        <v>306</v>
      </c>
      <c r="E47" s="150">
        <v>660</v>
      </c>
      <c r="F47" s="163">
        <f>H47*E47</f>
        <v>0</v>
      </c>
      <c r="G47" s="210">
        <v>685</v>
      </c>
      <c r="H47" s="117"/>
      <c r="I47" s="13">
        <f aca="true" t="shared" si="5" ref="I47:I58">G47*H47</f>
        <v>0</v>
      </c>
    </row>
    <row r="48" spans="1:9" s="113" customFormat="1" ht="31.5" thickBot="1" thickTop="1">
      <c r="A48" s="114"/>
      <c r="B48" s="158" t="s">
        <v>330</v>
      </c>
      <c r="C48" s="155" t="s">
        <v>331</v>
      </c>
      <c r="D48" s="152" t="s">
        <v>332</v>
      </c>
      <c r="E48" s="150">
        <v>240</v>
      </c>
      <c r="F48" s="202">
        <f>H48*E48</f>
        <v>0</v>
      </c>
      <c r="G48" s="210">
        <v>345</v>
      </c>
      <c r="H48" s="117"/>
      <c r="I48" s="13">
        <f t="shared" si="5"/>
        <v>0</v>
      </c>
    </row>
    <row r="49" spans="1:9" s="113" customFormat="1" ht="46.5" thickBot="1" thickTop="1">
      <c r="A49" s="114"/>
      <c r="B49" s="158" t="s">
        <v>333</v>
      </c>
      <c r="C49" s="155" t="s">
        <v>334</v>
      </c>
      <c r="D49" s="221" t="s">
        <v>335</v>
      </c>
      <c r="E49" s="201">
        <v>300</v>
      </c>
      <c r="F49" s="202">
        <f>H49*E49</f>
        <v>0</v>
      </c>
      <c r="G49" s="210">
        <v>385</v>
      </c>
      <c r="H49" s="117"/>
      <c r="I49" s="13">
        <f t="shared" si="5"/>
        <v>0</v>
      </c>
    </row>
    <row r="50" spans="1:9" s="113" customFormat="1" ht="31.5" thickBot="1" thickTop="1">
      <c r="A50" s="114"/>
      <c r="B50" s="158" t="s">
        <v>336</v>
      </c>
      <c r="C50" s="155" t="s">
        <v>337</v>
      </c>
      <c r="D50" s="152" t="s">
        <v>338</v>
      </c>
      <c r="E50" s="150">
        <v>115</v>
      </c>
      <c r="F50" s="202">
        <f>H50*E50</f>
        <v>0</v>
      </c>
      <c r="G50" s="210">
        <v>365</v>
      </c>
      <c r="H50" s="117"/>
      <c r="I50" s="13">
        <f t="shared" si="5"/>
        <v>0</v>
      </c>
    </row>
    <row r="51" spans="1:13" s="113" customFormat="1" ht="51.75" customHeight="1" thickBot="1" thickTop="1">
      <c r="A51" s="114"/>
      <c r="B51" s="158" t="s">
        <v>218</v>
      </c>
      <c r="C51" s="200" t="s">
        <v>219</v>
      </c>
      <c r="D51" s="152" t="s">
        <v>220</v>
      </c>
      <c r="E51" s="156">
        <v>370</v>
      </c>
      <c r="F51" s="163">
        <f t="shared" si="4"/>
        <v>0</v>
      </c>
      <c r="G51" s="210">
        <v>625</v>
      </c>
      <c r="H51" s="117"/>
      <c r="I51" s="13">
        <f t="shared" si="5"/>
        <v>0</v>
      </c>
      <c r="L51" s="189"/>
      <c r="M51" s="150"/>
    </row>
    <row r="52" spans="1:9" s="113" customFormat="1" ht="31.5" thickBot="1" thickTop="1">
      <c r="A52" s="114"/>
      <c r="B52" s="158" t="s">
        <v>31</v>
      </c>
      <c r="C52" s="218" t="s">
        <v>294</v>
      </c>
      <c r="D52" s="152" t="s">
        <v>222</v>
      </c>
      <c r="E52" s="150">
        <v>220</v>
      </c>
      <c r="F52" s="163">
        <f>H52*E52</f>
        <v>0</v>
      </c>
      <c r="G52" s="210">
        <v>385</v>
      </c>
      <c r="H52" s="117"/>
      <c r="I52" s="13">
        <f t="shared" si="5"/>
        <v>0</v>
      </c>
    </row>
    <row r="53" spans="1:9" ht="31.5" thickBot="1" thickTop="1">
      <c r="A53" s="1"/>
      <c r="B53" s="158" t="s">
        <v>223</v>
      </c>
      <c r="C53" s="224" t="s">
        <v>295</v>
      </c>
      <c r="D53" s="153" t="s">
        <v>224</v>
      </c>
      <c r="E53" s="156">
        <v>320</v>
      </c>
      <c r="F53" s="163">
        <f t="shared" si="4"/>
        <v>0</v>
      </c>
      <c r="G53" s="210">
        <v>645</v>
      </c>
      <c r="H53" s="117"/>
      <c r="I53" s="13">
        <f t="shared" si="5"/>
        <v>0</v>
      </c>
    </row>
    <row r="54" spans="1:9" s="113" customFormat="1" ht="31.5" thickBot="1" thickTop="1">
      <c r="A54" s="114"/>
      <c r="B54" s="158" t="s">
        <v>225</v>
      </c>
      <c r="C54" s="222" t="s">
        <v>293</v>
      </c>
      <c r="D54" s="221" t="s">
        <v>292</v>
      </c>
      <c r="E54" s="156">
        <v>300</v>
      </c>
      <c r="F54" s="163">
        <f t="shared" si="4"/>
        <v>0</v>
      </c>
      <c r="G54" s="210">
        <v>525</v>
      </c>
      <c r="H54" s="117"/>
      <c r="I54" s="13">
        <f t="shared" si="5"/>
        <v>0</v>
      </c>
    </row>
    <row r="55" spans="1:9" s="113" customFormat="1" ht="46.5" thickBot="1" thickTop="1">
      <c r="A55" s="114"/>
      <c r="B55" s="158" t="s">
        <v>211</v>
      </c>
      <c r="C55" s="200" t="s">
        <v>212</v>
      </c>
      <c r="D55" s="152" t="s">
        <v>32</v>
      </c>
      <c r="E55" s="201">
        <v>200</v>
      </c>
      <c r="F55" s="202">
        <f>H55*E55</f>
        <v>0</v>
      </c>
      <c r="G55" s="210">
        <v>365</v>
      </c>
      <c r="H55" s="117"/>
      <c r="I55" s="13">
        <f t="shared" si="5"/>
        <v>0</v>
      </c>
    </row>
    <row r="56" spans="1:9" s="113" customFormat="1" ht="46.5" thickBot="1" thickTop="1">
      <c r="A56" s="114"/>
      <c r="B56" s="158" t="s">
        <v>226</v>
      </c>
      <c r="C56" s="155" t="s">
        <v>227</v>
      </c>
      <c r="D56" s="153" t="s">
        <v>228</v>
      </c>
      <c r="E56" s="156">
        <v>190</v>
      </c>
      <c r="F56" s="163">
        <f>H56*E56</f>
        <v>0</v>
      </c>
      <c r="G56" s="210">
        <v>445</v>
      </c>
      <c r="H56" s="117"/>
      <c r="I56" s="13">
        <f t="shared" si="5"/>
        <v>0</v>
      </c>
    </row>
    <row r="57" spans="1:9" ht="22.5" thickBot="1" thickTop="1">
      <c r="A57" s="24"/>
      <c r="B57" s="159" t="s">
        <v>33</v>
      </c>
      <c r="C57" s="157"/>
      <c r="D57" s="152" t="s">
        <v>34</v>
      </c>
      <c r="E57" s="150">
        <v>155</v>
      </c>
      <c r="F57" s="163">
        <f t="shared" si="4"/>
        <v>0</v>
      </c>
      <c r="G57" s="219">
        <v>245</v>
      </c>
      <c r="H57" s="117"/>
      <c r="I57" s="13">
        <f t="shared" si="5"/>
        <v>0</v>
      </c>
    </row>
    <row r="58" spans="1:9" ht="22.5" thickBot="1" thickTop="1">
      <c r="A58" s="1"/>
      <c r="B58" s="167" t="s">
        <v>38</v>
      </c>
      <c r="C58" s="168"/>
      <c r="D58" s="164" t="s">
        <v>39</v>
      </c>
      <c r="E58" s="165">
        <v>50</v>
      </c>
      <c r="F58" s="163">
        <f t="shared" si="4"/>
        <v>0</v>
      </c>
      <c r="G58" s="219">
        <v>85</v>
      </c>
      <c r="H58" s="117"/>
      <c r="I58" s="13">
        <f t="shared" si="5"/>
        <v>0</v>
      </c>
    </row>
    <row r="59" spans="1:9" ht="17.25" thickBot="1" thickTop="1">
      <c r="A59" s="1"/>
      <c r="B59" s="310" t="s">
        <v>40</v>
      </c>
      <c r="C59" s="311"/>
      <c r="D59" s="311"/>
      <c r="E59" s="311"/>
      <c r="F59" s="311"/>
      <c r="G59" s="311"/>
      <c r="H59" s="311"/>
      <c r="I59" s="312"/>
    </row>
    <row r="60" spans="1:9" s="113" customFormat="1" ht="46.5" thickBot="1" thickTop="1">
      <c r="A60" s="114"/>
      <c r="B60" s="181" t="s">
        <v>41</v>
      </c>
      <c r="C60" s="183" t="s">
        <v>42</v>
      </c>
      <c r="D60" s="182" t="s">
        <v>169</v>
      </c>
      <c r="E60" s="182">
        <v>250</v>
      </c>
      <c r="F60" s="173">
        <f>H60*E60</f>
        <v>0</v>
      </c>
      <c r="G60" s="211">
        <v>495</v>
      </c>
      <c r="H60" s="117"/>
      <c r="I60" s="13">
        <f aca="true" t="shared" si="6" ref="I60:I70">G60*H60</f>
        <v>0</v>
      </c>
    </row>
    <row r="61" spans="1:9" ht="46.5" thickBot="1" thickTop="1">
      <c r="A61" s="1"/>
      <c r="B61" s="23" t="s">
        <v>273</v>
      </c>
      <c r="C61" s="190" t="s">
        <v>229</v>
      </c>
      <c r="D61" s="27" t="s">
        <v>43</v>
      </c>
      <c r="E61" s="27">
        <v>210</v>
      </c>
      <c r="F61" s="173">
        <f>H61*E61</f>
        <v>0</v>
      </c>
      <c r="G61" s="211">
        <v>695</v>
      </c>
      <c r="H61" s="117"/>
      <c r="I61" s="13">
        <f t="shared" si="6"/>
        <v>0</v>
      </c>
    </row>
    <row r="62" spans="1:9" s="113" customFormat="1" ht="46.5" thickBot="1" thickTop="1">
      <c r="A62" s="114"/>
      <c r="B62" s="158" t="s">
        <v>230</v>
      </c>
      <c r="C62" s="178" t="s">
        <v>248</v>
      </c>
      <c r="D62" s="179" t="s">
        <v>221</v>
      </c>
      <c r="E62" s="179">
        <v>200</v>
      </c>
      <c r="F62" s="173">
        <f aca="true" t="shared" si="7" ref="F62:F70">H62*E62</f>
        <v>0</v>
      </c>
      <c r="G62" s="211">
        <v>375</v>
      </c>
      <c r="H62" s="117"/>
      <c r="I62" s="13">
        <f t="shared" si="6"/>
        <v>0</v>
      </c>
    </row>
    <row r="63" spans="1:9" ht="61.5" thickBot="1" thickTop="1">
      <c r="A63" s="1"/>
      <c r="B63" s="174" t="s">
        <v>231</v>
      </c>
      <c r="C63" s="175" t="s">
        <v>249</v>
      </c>
      <c r="D63" s="176" t="s">
        <v>217</v>
      </c>
      <c r="E63" s="176">
        <v>150</v>
      </c>
      <c r="F63" s="173">
        <f t="shared" si="7"/>
        <v>0</v>
      </c>
      <c r="G63" s="211">
        <v>435</v>
      </c>
      <c r="H63" s="22"/>
      <c r="I63" s="13">
        <f t="shared" si="6"/>
        <v>0</v>
      </c>
    </row>
    <row r="64" spans="1:9" ht="61.5" thickBot="1" thickTop="1">
      <c r="A64" s="1"/>
      <c r="B64" s="23" t="s">
        <v>179</v>
      </c>
      <c r="C64" s="26" t="s">
        <v>250</v>
      </c>
      <c r="D64" s="27" t="s">
        <v>251</v>
      </c>
      <c r="E64" s="27">
        <v>280</v>
      </c>
      <c r="F64" s="173">
        <f t="shared" si="7"/>
        <v>0</v>
      </c>
      <c r="G64" s="211">
        <v>355</v>
      </c>
      <c r="H64" s="22"/>
      <c r="I64" s="13">
        <f t="shared" si="6"/>
        <v>0</v>
      </c>
    </row>
    <row r="65" spans="1:9" s="113" customFormat="1" ht="61.5" thickBot="1" thickTop="1">
      <c r="A65" s="114"/>
      <c r="B65" s="23" t="s">
        <v>177</v>
      </c>
      <c r="C65" s="26" t="s">
        <v>178</v>
      </c>
      <c r="D65" s="27" t="s">
        <v>252</v>
      </c>
      <c r="E65" s="27">
        <v>220</v>
      </c>
      <c r="F65" s="173">
        <f t="shared" si="7"/>
        <v>0</v>
      </c>
      <c r="G65" s="211">
        <v>495</v>
      </c>
      <c r="H65" s="117"/>
      <c r="I65" s="13">
        <f t="shared" si="6"/>
        <v>0</v>
      </c>
    </row>
    <row r="66" spans="1:9" ht="61.5" thickBot="1" thickTop="1">
      <c r="A66" s="1"/>
      <c r="B66" s="23" t="s">
        <v>232</v>
      </c>
      <c r="C66" s="26" t="s">
        <v>253</v>
      </c>
      <c r="D66" s="27" t="s">
        <v>254</v>
      </c>
      <c r="E66" s="27">
        <v>270</v>
      </c>
      <c r="F66" s="173">
        <f t="shared" si="7"/>
        <v>0</v>
      </c>
      <c r="G66" s="211">
        <v>385</v>
      </c>
      <c r="H66" s="22"/>
      <c r="I66" s="13">
        <f t="shared" si="6"/>
        <v>0</v>
      </c>
    </row>
    <row r="67" spans="1:9" s="113" customFormat="1" ht="31.5" thickBot="1" thickTop="1">
      <c r="A67" s="114"/>
      <c r="B67" s="23" t="s">
        <v>233</v>
      </c>
      <c r="C67" s="26" t="s">
        <v>255</v>
      </c>
      <c r="D67" s="191" t="s">
        <v>309</v>
      </c>
      <c r="E67" s="27">
        <v>280</v>
      </c>
      <c r="F67" s="173">
        <f t="shared" si="7"/>
        <v>0</v>
      </c>
      <c r="G67" s="211">
        <v>325</v>
      </c>
      <c r="H67" s="117"/>
      <c r="I67" s="13">
        <f t="shared" si="6"/>
        <v>0</v>
      </c>
    </row>
    <row r="68" spans="1:9" s="113" customFormat="1" ht="31.5" thickBot="1" thickTop="1">
      <c r="A68" s="114"/>
      <c r="B68" s="23" t="s">
        <v>278</v>
      </c>
      <c r="C68" s="190" t="s">
        <v>307</v>
      </c>
      <c r="D68" s="191" t="s">
        <v>308</v>
      </c>
      <c r="E68" s="27">
        <v>250</v>
      </c>
      <c r="F68" s="173">
        <f t="shared" si="7"/>
        <v>0</v>
      </c>
      <c r="G68" s="211">
        <v>445</v>
      </c>
      <c r="H68" s="117"/>
      <c r="I68" s="13">
        <f t="shared" si="6"/>
        <v>0</v>
      </c>
    </row>
    <row r="69" spans="1:9" ht="46.5" thickBot="1" thickTop="1">
      <c r="A69" s="1"/>
      <c r="B69" s="23" t="s">
        <v>234</v>
      </c>
      <c r="C69" s="26" t="s">
        <v>257</v>
      </c>
      <c r="D69" s="27" t="s">
        <v>258</v>
      </c>
      <c r="E69" s="27">
        <v>260</v>
      </c>
      <c r="F69" s="173">
        <f t="shared" si="7"/>
        <v>0</v>
      </c>
      <c r="G69" s="211">
        <v>395</v>
      </c>
      <c r="H69" s="22"/>
      <c r="I69" s="13">
        <f t="shared" si="6"/>
        <v>0</v>
      </c>
    </row>
    <row r="70" spans="1:9" ht="46.5" thickBot="1" thickTop="1">
      <c r="A70" s="1"/>
      <c r="B70" s="23" t="s">
        <v>235</v>
      </c>
      <c r="C70" s="26" t="s">
        <v>259</v>
      </c>
      <c r="D70" s="27" t="s">
        <v>256</v>
      </c>
      <c r="E70" s="27">
        <v>250</v>
      </c>
      <c r="F70" s="173">
        <f t="shared" si="7"/>
        <v>0</v>
      </c>
      <c r="G70" s="211">
        <v>325</v>
      </c>
      <c r="H70" s="22"/>
      <c r="I70" s="13">
        <f t="shared" si="6"/>
        <v>0</v>
      </c>
    </row>
    <row r="71" spans="1:9" ht="17.25" thickBot="1" thickTop="1">
      <c r="A71" s="1"/>
      <c r="B71" s="310" t="s">
        <v>44</v>
      </c>
      <c r="C71" s="311"/>
      <c r="D71" s="311"/>
      <c r="E71" s="311"/>
      <c r="F71" s="311"/>
      <c r="G71" s="311"/>
      <c r="H71" s="311"/>
      <c r="I71" s="312"/>
    </row>
    <row r="72" spans="1:9" ht="22.5" thickBot="1" thickTop="1">
      <c r="A72" s="1"/>
      <c r="B72" s="217" t="s">
        <v>236</v>
      </c>
      <c r="C72" s="184" t="s">
        <v>237</v>
      </c>
      <c r="D72" s="176" t="s">
        <v>238</v>
      </c>
      <c r="E72" s="27">
        <v>100</v>
      </c>
      <c r="F72" s="133">
        <f>H72*E72</f>
        <v>0</v>
      </c>
      <c r="G72" s="211">
        <v>195</v>
      </c>
      <c r="H72" s="22"/>
      <c r="I72" s="13">
        <f>G72*H72</f>
        <v>0</v>
      </c>
    </row>
    <row r="73" spans="1:9" ht="31.5" thickBot="1" thickTop="1">
      <c r="A73" s="1"/>
      <c r="B73" s="23" t="s">
        <v>239</v>
      </c>
      <c r="C73" s="196" t="s">
        <v>281</v>
      </c>
      <c r="D73" s="27" t="s">
        <v>240</v>
      </c>
      <c r="E73" s="27">
        <v>160</v>
      </c>
      <c r="F73" s="133">
        <f>H73*E73</f>
        <v>0</v>
      </c>
      <c r="G73" s="211">
        <v>195</v>
      </c>
      <c r="H73" s="22"/>
      <c r="I73" s="13">
        <f>G73*H73</f>
        <v>0</v>
      </c>
    </row>
    <row r="74" spans="1:9" s="113" customFormat="1" ht="31.5" thickBot="1" thickTop="1">
      <c r="A74" s="114"/>
      <c r="B74" s="23" t="s">
        <v>241</v>
      </c>
      <c r="C74" s="30" t="s">
        <v>242</v>
      </c>
      <c r="D74" s="27" t="s">
        <v>243</v>
      </c>
      <c r="E74" s="27">
        <v>180</v>
      </c>
      <c r="F74" s="133">
        <f>H74*E74</f>
        <v>0</v>
      </c>
      <c r="G74" s="211">
        <v>265</v>
      </c>
      <c r="H74" s="117"/>
      <c r="I74" s="13">
        <f>G74*H74</f>
        <v>0</v>
      </c>
    </row>
    <row r="75" spans="1:9" s="113" customFormat="1" ht="22.5" thickBot="1" thickTop="1">
      <c r="A75" s="114"/>
      <c r="B75" s="23" t="s">
        <v>244</v>
      </c>
      <c r="C75" s="30"/>
      <c r="D75" s="27" t="s">
        <v>245</v>
      </c>
      <c r="E75" s="27">
        <v>500</v>
      </c>
      <c r="F75" s="133">
        <f>H75*E75</f>
        <v>0</v>
      </c>
      <c r="G75" s="211">
        <v>375</v>
      </c>
      <c r="H75" s="117"/>
      <c r="I75" s="13">
        <f>G75*H75</f>
        <v>0</v>
      </c>
    </row>
    <row r="76" spans="1:9" s="113" customFormat="1" ht="22.5" thickBot="1" thickTop="1">
      <c r="A76" s="114"/>
      <c r="B76" s="23" t="s">
        <v>246</v>
      </c>
      <c r="C76" s="30"/>
      <c r="D76" s="27" t="s">
        <v>247</v>
      </c>
      <c r="E76" s="27">
        <v>330</v>
      </c>
      <c r="F76" s="133">
        <f>H76*E76</f>
        <v>0</v>
      </c>
      <c r="G76" s="211">
        <v>315</v>
      </c>
      <c r="H76" s="117"/>
      <c r="I76" s="13">
        <f>G76*H76</f>
        <v>0</v>
      </c>
    </row>
    <row r="77" spans="1:9" ht="17.25" thickBot="1" thickTop="1">
      <c r="A77" s="1"/>
      <c r="B77" s="310" t="s">
        <v>46</v>
      </c>
      <c r="C77" s="311"/>
      <c r="D77" s="311"/>
      <c r="E77" s="311"/>
      <c r="F77" s="311"/>
      <c r="G77" s="311"/>
      <c r="H77" s="311"/>
      <c r="I77" s="312"/>
    </row>
    <row r="78" spans="1:9" ht="46.5" thickBot="1" thickTop="1">
      <c r="A78" s="1"/>
      <c r="B78" s="216" t="s">
        <v>282</v>
      </c>
      <c r="C78" s="237" t="s">
        <v>180</v>
      </c>
      <c r="D78" s="199" t="s">
        <v>286</v>
      </c>
      <c r="E78" s="25">
        <v>290</v>
      </c>
      <c r="F78" s="133">
        <f aca="true" t="shared" si="8" ref="F78:F83">H78*E78</f>
        <v>0</v>
      </c>
      <c r="G78" s="211">
        <v>745</v>
      </c>
      <c r="H78" s="22"/>
      <c r="I78" s="13">
        <f aca="true" t="shared" si="9" ref="I78:I83">G78*H78</f>
        <v>0</v>
      </c>
    </row>
    <row r="79" spans="1:9" ht="31.5" thickBot="1" thickTop="1">
      <c r="A79" s="1"/>
      <c r="B79" s="174" t="s">
        <v>181</v>
      </c>
      <c r="C79" s="30" t="s">
        <v>182</v>
      </c>
      <c r="D79" s="191" t="s">
        <v>265</v>
      </c>
      <c r="E79" s="27">
        <v>340</v>
      </c>
      <c r="F79" s="133">
        <f t="shared" si="8"/>
        <v>0</v>
      </c>
      <c r="G79" s="211">
        <v>595</v>
      </c>
      <c r="H79" s="22"/>
      <c r="I79" s="13">
        <f t="shared" si="9"/>
        <v>0</v>
      </c>
    </row>
    <row r="80" spans="1:9" s="113" customFormat="1" ht="61.5" thickBot="1" thickTop="1">
      <c r="A80" s="114"/>
      <c r="B80" s="23" t="s">
        <v>183</v>
      </c>
      <c r="C80" s="196" t="s">
        <v>316</v>
      </c>
      <c r="D80" s="197" t="s">
        <v>317</v>
      </c>
      <c r="E80" s="27">
        <v>290</v>
      </c>
      <c r="F80" s="133">
        <f t="shared" si="8"/>
        <v>0</v>
      </c>
      <c r="G80" s="211">
        <v>685</v>
      </c>
      <c r="H80" s="117"/>
      <c r="I80" s="13">
        <f t="shared" si="9"/>
        <v>0</v>
      </c>
    </row>
    <row r="81" spans="1:9" ht="46.5" thickBot="1" thickTop="1">
      <c r="A81" s="1"/>
      <c r="B81" s="23" t="s">
        <v>260</v>
      </c>
      <c r="C81" s="32" t="s">
        <v>261</v>
      </c>
      <c r="D81" s="191" t="s">
        <v>262</v>
      </c>
      <c r="E81" s="27">
        <v>270</v>
      </c>
      <c r="F81" s="133">
        <f t="shared" si="8"/>
        <v>0</v>
      </c>
      <c r="G81" s="211">
        <v>425</v>
      </c>
      <c r="H81" s="22"/>
      <c r="I81" s="13">
        <f t="shared" si="9"/>
        <v>0</v>
      </c>
    </row>
    <row r="82" spans="1:9" ht="31.5" thickBot="1" thickTop="1">
      <c r="A82" s="1"/>
      <c r="B82" s="171" t="s">
        <v>208</v>
      </c>
      <c r="C82" s="180" t="s">
        <v>206</v>
      </c>
      <c r="D82" s="172" t="s">
        <v>207</v>
      </c>
      <c r="E82" s="118">
        <v>460</v>
      </c>
      <c r="F82" s="133">
        <f t="shared" si="8"/>
        <v>0</v>
      </c>
      <c r="G82" s="211">
        <v>645</v>
      </c>
      <c r="H82" s="22"/>
      <c r="I82" s="13">
        <f t="shared" si="9"/>
        <v>0</v>
      </c>
    </row>
    <row r="83" spans="1:9" s="113" customFormat="1" ht="61.5" thickBot="1" thickTop="1">
      <c r="A83" s="114"/>
      <c r="B83" s="213" t="s">
        <v>283</v>
      </c>
      <c r="C83" s="214" t="s">
        <v>284</v>
      </c>
      <c r="D83" s="215" t="s">
        <v>285</v>
      </c>
      <c r="E83" s="212">
        <v>370</v>
      </c>
      <c r="F83" s="133">
        <f t="shared" si="8"/>
        <v>0</v>
      </c>
      <c r="G83" s="211">
        <v>685</v>
      </c>
      <c r="H83" s="117"/>
      <c r="I83" s="13">
        <f t="shared" si="9"/>
        <v>0</v>
      </c>
    </row>
    <row r="84" spans="1:9" ht="17.25" thickBot="1" thickTop="1">
      <c r="A84" s="1"/>
      <c r="B84" s="310" t="s">
        <v>47</v>
      </c>
      <c r="C84" s="311"/>
      <c r="D84" s="311"/>
      <c r="E84" s="311"/>
      <c r="F84" s="311"/>
      <c r="G84" s="311"/>
      <c r="H84" s="311"/>
      <c r="I84" s="312"/>
    </row>
    <row r="85" spans="1:9" ht="106.5" thickBot="1" thickTop="1">
      <c r="A85" s="35"/>
      <c r="B85" s="21" t="s">
        <v>310</v>
      </c>
      <c r="C85" s="194" t="s">
        <v>266</v>
      </c>
      <c r="D85" s="195" t="s">
        <v>272</v>
      </c>
      <c r="E85" s="36">
        <v>3140</v>
      </c>
      <c r="F85" s="133">
        <f>H85*E85</f>
        <v>0</v>
      </c>
      <c r="G85" s="229">
        <v>5450</v>
      </c>
      <c r="H85" s="22"/>
      <c r="I85" s="13">
        <f>G85*H85</f>
        <v>0</v>
      </c>
    </row>
    <row r="86" spans="1:9" ht="136.5" thickBot="1" thickTop="1">
      <c r="A86" s="35"/>
      <c r="B86" s="23" t="s">
        <v>311</v>
      </c>
      <c r="C86" s="196" t="s">
        <v>267</v>
      </c>
      <c r="D86" s="197" t="s">
        <v>280</v>
      </c>
      <c r="E86" s="38">
        <v>6270</v>
      </c>
      <c r="F86" s="133">
        <f>H86*E86</f>
        <v>0</v>
      </c>
      <c r="G86" s="230">
        <v>9850</v>
      </c>
      <c r="H86" s="22"/>
      <c r="I86" s="13">
        <f>G86*H86</f>
        <v>0</v>
      </c>
    </row>
    <row r="87" spans="1:9" s="113" customFormat="1" ht="31.5" thickBot="1" thickTop="1">
      <c r="A87" s="114"/>
      <c r="B87" s="174" t="s">
        <v>48</v>
      </c>
      <c r="C87" s="184" t="s">
        <v>49</v>
      </c>
      <c r="D87" s="188" t="s">
        <v>184</v>
      </c>
      <c r="E87" s="188">
        <v>150</v>
      </c>
      <c r="F87" s="177">
        <f>H87*E87</f>
        <v>0</v>
      </c>
      <c r="G87" s="219">
        <v>195</v>
      </c>
      <c r="H87" s="117"/>
      <c r="I87" s="13">
        <f>G87*H87</f>
        <v>0</v>
      </c>
    </row>
    <row r="88" spans="1:9" ht="17.25" thickBot="1" thickTop="1">
      <c r="A88" s="1"/>
      <c r="B88" s="310" t="s">
        <v>50</v>
      </c>
      <c r="C88" s="311"/>
      <c r="D88" s="311"/>
      <c r="E88" s="311"/>
      <c r="F88" s="311"/>
      <c r="G88" s="311"/>
      <c r="H88" s="311"/>
      <c r="I88" s="312"/>
    </row>
    <row r="89" spans="1:9" ht="22.5" thickBot="1" thickTop="1">
      <c r="A89" s="1"/>
      <c r="B89" s="39" t="s">
        <v>51</v>
      </c>
      <c r="C89" s="40"/>
      <c r="D89" s="36" t="s">
        <v>52</v>
      </c>
      <c r="E89" s="36">
        <v>40</v>
      </c>
      <c r="F89" s="133">
        <f>H89*E89</f>
        <v>0</v>
      </c>
      <c r="G89" s="229">
        <v>95</v>
      </c>
      <c r="H89" s="22"/>
      <c r="I89" s="13">
        <f aca="true" t="shared" si="10" ref="I89:I95">G89*H89</f>
        <v>0</v>
      </c>
    </row>
    <row r="90" spans="1:9" ht="22.5" thickBot="1" thickTop="1">
      <c r="A90" s="1"/>
      <c r="B90" s="41" t="s">
        <v>53</v>
      </c>
      <c r="C90" s="30"/>
      <c r="D90" s="38" t="s">
        <v>52</v>
      </c>
      <c r="E90" s="38">
        <v>40</v>
      </c>
      <c r="F90" s="133">
        <f aca="true" t="shared" si="11" ref="F90:F95">H90*E90</f>
        <v>0</v>
      </c>
      <c r="G90" s="229">
        <v>95</v>
      </c>
      <c r="H90" s="22"/>
      <c r="I90" s="13">
        <f t="shared" si="10"/>
        <v>0</v>
      </c>
    </row>
    <row r="91" spans="1:9" ht="22.5" thickBot="1" thickTop="1">
      <c r="A91" s="1"/>
      <c r="B91" s="41" t="s">
        <v>54</v>
      </c>
      <c r="C91" s="30"/>
      <c r="D91" s="38" t="s">
        <v>52</v>
      </c>
      <c r="E91" s="38">
        <v>40</v>
      </c>
      <c r="F91" s="133">
        <f t="shared" si="11"/>
        <v>0</v>
      </c>
      <c r="G91" s="229">
        <v>95</v>
      </c>
      <c r="H91" s="22"/>
      <c r="I91" s="13">
        <f t="shared" si="10"/>
        <v>0</v>
      </c>
    </row>
    <row r="92" spans="1:9" ht="22.5" thickBot="1" thickTop="1">
      <c r="A92" s="1"/>
      <c r="B92" s="41" t="s">
        <v>55</v>
      </c>
      <c r="C92" s="30"/>
      <c r="D92" s="38" t="s">
        <v>52</v>
      </c>
      <c r="E92" s="38">
        <v>40</v>
      </c>
      <c r="F92" s="133">
        <f t="shared" si="11"/>
        <v>0</v>
      </c>
      <c r="G92" s="229">
        <v>95</v>
      </c>
      <c r="H92" s="22"/>
      <c r="I92" s="13">
        <f t="shared" si="10"/>
        <v>0</v>
      </c>
    </row>
    <row r="93" spans="1:9" ht="22.5" thickBot="1" thickTop="1">
      <c r="A93" s="1"/>
      <c r="B93" s="41" t="s">
        <v>56</v>
      </c>
      <c r="C93" s="30"/>
      <c r="D93" s="38" t="s">
        <v>52</v>
      </c>
      <c r="E93" s="38">
        <v>40</v>
      </c>
      <c r="F93" s="133">
        <f t="shared" si="11"/>
        <v>0</v>
      </c>
      <c r="G93" s="229">
        <v>95</v>
      </c>
      <c r="H93" s="22"/>
      <c r="I93" s="13">
        <f t="shared" si="10"/>
        <v>0</v>
      </c>
    </row>
    <row r="94" spans="1:9" ht="22.5" thickBot="1" thickTop="1">
      <c r="A94" s="1"/>
      <c r="B94" s="41" t="s">
        <v>57</v>
      </c>
      <c r="C94" s="30"/>
      <c r="D94" s="38" t="s">
        <v>58</v>
      </c>
      <c r="E94" s="38">
        <v>40</v>
      </c>
      <c r="F94" s="133">
        <f t="shared" si="11"/>
        <v>0</v>
      </c>
      <c r="G94" s="229">
        <v>95</v>
      </c>
      <c r="H94" s="22"/>
      <c r="I94" s="13">
        <f t="shared" si="10"/>
        <v>0</v>
      </c>
    </row>
    <row r="95" spans="1:9" ht="22.5" thickBot="1" thickTop="1">
      <c r="A95" s="1"/>
      <c r="B95" s="42" t="s">
        <v>59</v>
      </c>
      <c r="C95" s="33"/>
      <c r="D95" s="43" t="s">
        <v>52</v>
      </c>
      <c r="E95" s="43">
        <v>40</v>
      </c>
      <c r="F95" s="133">
        <f t="shared" si="11"/>
        <v>0</v>
      </c>
      <c r="G95" s="229">
        <v>95</v>
      </c>
      <c r="H95" s="22"/>
      <c r="I95" s="13">
        <f t="shared" si="10"/>
        <v>0</v>
      </c>
    </row>
    <row r="96" spans="1:9" ht="17.25" thickBot="1" thickTop="1">
      <c r="A96" s="1"/>
      <c r="B96" s="332" t="s">
        <v>60</v>
      </c>
      <c r="C96" s="333"/>
      <c r="D96" s="333"/>
      <c r="E96" s="333"/>
      <c r="F96" s="333"/>
      <c r="G96" s="333"/>
      <c r="H96" s="333"/>
      <c r="I96" s="334"/>
    </row>
    <row r="97" spans="1:9" ht="31.5" thickBot="1" thickTop="1">
      <c r="A97" s="1"/>
      <c r="B97" s="21" t="s">
        <v>185</v>
      </c>
      <c r="C97" s="40"/>
      <c r="D97" s="25" t="s">
        <v>61</v>
      </c>
      <c r="E97" s="25">
        <v>150</v>
      </c>
      <c r="F97" s="133">
        <f>H97*E97</f>
        <v>0</v>
      </c>
      <c r="G97" s="229">
        <v>195</v>
      </c>
      <c r="H97" s="22"/>
      <c r="I97" s="13">
        <f>G97*H97</f>
        <v>0</v>
      </c>
    </row>
    <row r="98" spans="1:9" ht="46.5" thickBot="1" thickTop="1">
      <c r="A98" s="1"/>
      <c r="B98" s="42" t="s">
        <v>62</v>
      </c>
      <c r="C98" s="33" t="s">
        <v>186</v>
      </c>
      <c r="D98" s="34" t="s">
        <v>61</v>
      </c>
      <c r="E98" s="34">
        <v>150</v>
      </c>
      <c r="F98" s="133">
        <f>H98*E98</f>
        <v>0</v>
      </c>
      <c r="G98" s="231">
        <v>245</v>
      </c>
      <c r="H98" s="117"/>
      <c r="I98" s="13">
        <f>G98*H98</f>
        <v>0</v>
      </c>
    </row>
    <row r="99" spans="1:9" ht="17.25" thickBot="1" thickTop="1">
      <c r="A99" s="1"/>
      <c r="B99" s="310" t="s">
        <v>63</v>
      </c>
      <c r="C99" s="311"/>
      <c r="D99" s="311"/>
      <c r="E99" s="311"/>
      <c r="F99" s="311"/>
      <c r="G99" s="311"/>
      <c r="H99" s="311"/>
      <c r="I99" s="312"/>
    </row>
    <row r="100" spans="1:9" ht="22.5" thickBot="1" thickTop="1">
      <c r="A100" s="1"/>
      <c r="B100" s="39" t="s">
        <v>64</v>
      </c>
      <c r="C100" s="44"/>
      <c r="D100" s="25" t="s">
        <v>187</v>
      </c>
      <c r="E100" s="25">
        <v>35</v>
      </c>
      <c r="F100" s="133">
        <f>H100*E100</f>
        <v>0</v>
      </c>
      <c r="G100" s="232">
        <v>35</v>
      </c>
      <c r="H100" s="22"/>
      <c r="I100" s="13">
        <f>G100*H100</f>
        <v>0</v>
      </c>
    </row>
    <row r="101" spans="1:9" s="113" customFormat="1" ht="22.5" thickBot="1" thickTop="1">
      <c r="A101" s="114"/>
      <c r="B101" s="39" t="s">
        <v>209</v>
      </c>
      <c r="C101" s="44"/>
      <c r="D101" s="25" t="s">
        <v>187</v>
      </c>
      <c r="E101" s="25">
        <v>35</v>
      </c>
      <c r="F101" s="133">
        <f>H101*E101</f>
        <v>0</v>
      </c>
      <c r="G101" s="232">
        <v>35</v>
      </c>
      <c r="H101" s="117"/>
      <c r="I101" s="13">
        <f>G101*H101</f>
        <v>0</v>
      </c>
    </row>
    <row r="102" spans="1:9" ht="22.5" thickBot="1" thickTop="1">
      <c r="A102" s="1"/>
      <c r="B102" s="41" t="s">
        <v>170</v>
      </c>
      <c r="C102" s="30"/>
      <c r="D102" s="112" t="s">
        <v>45</v>
      </c>
      <c r="E102" s="134">
        <v>180</v>
      </c>
      <c r="F102" s="133">
        <f>H102*E102</f>
        <v>0</v>
      </c>
      <c r="G102" s="233">
        <v>95</v>
      </c>
      <c r="H102" s="22"/>
      <c r="I102" s="13">
        <f>(G102*H102)</f>
        <v>0</v>
      </c>
    </row>
    <row r="103" spans="1:9" ht="22.5" thickBot="1" thickTop="1">
      <c r="A103" s="1"/>
      <c r="B103" s="42" t="s">
        <v>65</v>
      </c>
      <c r="C103" s="33"/>
      <c r="D103" s="111" t="s">
        <v>61</v>
      </c>
      <c r="E103" s="135">
        <v>150</v>
      </c>
      <c r="F103" s="133">
        <f>H103*E103</f>
        <v>0</v>
      </c>
      <c r="G103" s="234">
        <v>65</v>
      </c>
      <c r="H103" s="22"/>
      <c r="I103" s="13">
        <f>(G103*H103)</f>
        <v>0</v>
      </c>
    </row>
    <row r="104" spans="1:9" ht="17.25" thickBot="1" thickTop="1">
      <c r="A104" s="1"/>
      <c r="B104" s="310" t="s">
        <v>66</v>
      </c>
      <c r="C104" s="311"/>
      <c r="D104" s="311"/>
      <c r="E104" s="311"/>
      <c r="F104" s="311"/>
      <c r="G104" s="311"/>
      <c r="H104" s="311"/>
      <c r="I104" s="312"/>
    </row>
    <row r="105" spans="1:9" ht="22.5" thickBot="1" thickTop="1">
      <c r="A105" s="1"/>
      <c r="B105" s="39" t="s">
        <v>210</v>
      </c>
      <c r="C105" s="28"/>
      <c r="D105" s="199" t="s">
        <v>268</v>
      </c>
      <c r="E105" s="29">
        <v>190</v>
      </c>
      <c r="F105" s="133">
        <f>H105*E105</f>
        <v>0</v>
      </c>
      <c r="G105" s="210">
        <v>365</v>
      </c>
      <c r="H105" s="22"/>
      <c r="I105" s="13">
        <f>G105*H105</f>
        <v>0</v>
      </c>
    </row>
    <row r="106" spans="1:9" ht="31.5" thickBot="1" thickTop="1">
      <c r="A106" s="1"/>
      <c r="B106" s="41" t="s">
        <v>67</v>
      </c>
      <c r="C106" s="37" t="s">
        <v>68</v>
      </c>
      <c r="D106" s="45" t="s">
        <v>69</v>
      </c>
      <c r="E106" s="45">
        <v>130</v>
      </c>
      <c r="F106" s="133">
        <f>H106*E106</f>
        <v>0</v>
      </c>
      <c r="G106" s="210">
        <v>195</v>
      </c>
      <c r="H106" s="22"/>
      <c r="I106" s="13">
        <f>G106*H106</f>
        <v>0</v>
      </c>
    </row>
    <row r="107" spans="1:9" s="113" customFormat="1" ht="22.5" thickBot="1" thickTop="1">
      <c r="A107" s="114"/>
      <c r="B107" s="185" t="s">
        <v>188</v>
      </c>
      <c r="C107" s="186"/>
      <c r="D107" s="198" t="s">
        <v>275</v>
      </c>
      <c r="E107" s="187">
        <v>1400</v>
      </c>
      <c r="F107" s="133">
        <f>H107*E107</f>
        <v>0</v>
      </c>
      <c r="G107" s="210">
        <v>2450</v>
      </c>
      <c r="H107" s="117"/>
      <c r="I107" s="13">
        <f>G107*H107</f>
        <v>0</v>
      </c>
    </row>
    <row r="108" spans="1:9" s="113" customFormat="1" ht="22.5" thickBot="1" thickTop="1">
      <c r="A108" s="114"/>
      <c r="B108" s="185" t="s">
        <v>287</v>
      </c>
      <c r="C108" s="186"/>
      <c r="D108" s="198" t="s">
        <v>288</v>
      </c>
      <c r="E108" s="187">
        <v>1750</v>
      </c>
      <c r="F108" s="133">
        <f>H108*E108</f>
        <v>0</v>
      </c>
      <c r="G108" s="210">
        <v>2850</v>
      </c>
      <c r="H108" s="117"/>
      <c r="I108" s="13">
        <f>G108*H108</f>
        <v>0</v>
      </c>
    </row>
    <row r="109" spans="1:9" ht="22.5" thickBot="1" thickTop="1">
      <c r="A109" s="1"/>
      <c r="B109" s="42" t="s">
        <v>70</v>
      </c>
      <c r="C109" s="208" t="s">
        <v>277</v>
      </c>
      <c r="D109" s="31" t="s">
        <v>71</v>
      </c>
      <c r="E109" s="31">
        <v>1500</v>
      </c>
      <c r="F109" s="133">
        <f>H109*E109</f>
        <v>0</v>
      </c>
      <c r="G109" s="210">
        <v>1450</v>
      </c>
      <c r="H109" s="22"/>
      <c r="I109" s="13">
        <f>G109*H109</f>
        <v>0</v>
      </c>
    </row>
    <row r="110" spans="1:9" ht="16.5" thickBot="1" thickTop="1">
      <c r="A110" s="1"/>
      <c r="B110" s="313"/>
      <c r="C110" s="313"/>
      <c r="D110" s="313"/>
      <c r="E110" s="313"/>
      <c r="F110" s="313"/>
      <c r="G110" s="313"/>
      <c r="H110" s="313"/>
      <c r="I110" s="313"/>
    </row>
    <row r="111" spans="1:9" ht="24" thickBot="1">
      <c r="A111" s="1"/>
      <c r="B111" s="314" t="s">
        <v>72</v>
      </c>
      <c r="C111" s="315"/>
      <c r="D111" s="315"/>
      <c r="E111" s="315"/>
      <c r="F111" s="315"/>
      <c r="G111" s="315"/>
      <c r="H111" s="315"/>
      <c r="I111" s="316"/>
    </row>
    <row r="112" spans="1:9" ht="15.75" thickBot="1">
      <c r="A112" s="1"/>
      <c r="B112" s="6" t="s">
        <v>8</v>
      </c>
      <c r="C112" s="7" t="s">
        <v>9</v>
      </c>
      <c r="D112" s="7" t="s">
        <v>175</v>
      </c>
      <c r="E112" s="7" t="s">
        <v>152</v>
      </c>
      <c r="F112" s="7"/>
      <c r="G112" s="7" t="s">
        <v>176</v>
      </c>
      <c r="H112" s="46" t="s">
        <v>10</v>
      </c>
      <c r="I112" s="9" t="s">
        <v>150</v>
      </c>
    </row>
    <row r="113" spans="1:9" ht="16.5" thickBot="1">
      <c r="A113" s="1"/>
      <c r="B113" s="317" t="s">
        <v>73</v>
      </c>
      <c r="C113" s="318"/>
      <c r="D113" s="318"/>
      <c r="E113" s="318"/>
      <c r="F113" s="318"/>
      <c r="G113" s="318"/>
      <c r="H113" s="318"/>
      <c r="I113" s="318"/>
    </row>
    <row r="114" spans="1:9" ht="31.5" thickBot="1" thickTop="1">
      <c r="A114" s="1"/>
      <c r="B114" s="47" t="s">
        <v>74</v>
      </c>
      <c r="C114" s="48"/>
      <c r="D114" s="49" t="s">
        <v>75</v>
      </c>
      <c r="E114" s="49">
        <v>250</v>
      </c>
      <c r="F114" s="133">
        <f>H114*E114</f>
        <v>0</v>
      </c>
      <c r="G114" s="50">
        <v>125</v>
      </c>
      <c r="H114" s="22"/>
      <c r="I114" s="51">
        <f>G114*H114</f>
        <v>0</v>
      </c>
    </row>
    <row r="115" spans="1:9" ht="17.25" thickBot="1" thickTop="1">
      <c r="A115" s="1"/>
      <c r="B115" s="273" t="s">
        <v>76</v>
      </c>
      <c r="C115" s="274"/>
      <c r="D115" s="274"/>
      <c r="E115" s="274"/>
      <c r="F115" s="274"/>
      <c r="G115" s="274"/>
      <c r="H115" s="274"/>
      <c r="I115" s="275"/>
    </row>
    <row r="116" spans="1:9" ht="46.5" thickBot="1" thickTop="1">
      <c r="A116" s="1"/>
      <c r="B116" s="47" t="s">
        <v>77</v>
      </c>
      <c r="C116" s="52"/>
      <c r="D116" s="49" t="s">
        <v>78</v>
      </c>
      <c r="E116" s="49">
        <v>750</v>
      </c>
      <c r="F116" s="133">
        <f>H116*E116</f>
        <v>0</v>
      </c>
      <c r="G116" s="53">
        <v>365</v>
      </c>
      <c r="H116" s="22"/>
      <c r="I116" s="51">
        <f>G116*H116</f>
        <v>0</v>
      </c>
    </row>
    <row r="117" spans="1:9" ht="17.25" thickBot="1" thickTop="1">
      <c r="A117" s="1"/>
      <c r="B117" s="273" t="s">
        <v>279</v>
      </c>
      <c r="C117" s="274"/>
      <c r="D117" s="274"/>
      <c r="E117" s="274"/>
      <c r="F117" s="274"/>
      <c r="G117" s="274"/>
      <c r="H117" s="274"/>
      <c r="I117" s="275"/>
    </row>
    <row r="118" spans="1:9" ht="46.5" thickBot="1" thickTop="1">
      <c r="A118" s="1"/>
      <c r="B118" s="47" t="s">
        <v>213</v>
      </c>
      <c r="C118" s="48"/>
      <c r="D118" s="49" t="s">
        <v>79</v>
      </c>
      <c r="E118" s="49">
        <v>1000</v>
      </c>
      <c r="F118" s="133">
        <f>H118*E118</f>
        <v>0</v>
      </c>
      <c r="G118" s="54">
        <v>225</v>
      </c>
      <c r="H118" s="22"/>
      <c r="I118" s="51">
        <f>G118*H118</f>
        <v>0</v>
      </c>
    </row>
    <row r="119" spans="1:9" ht="17.25" thickBot="1" thickTop="1">
      <c r="A119" s="1"/>
      <c r="B119" s="319" t="s">
        <v>80</v>
      </c>
      <c r="C119" s="320"/>
      <c r="D119" s="320"/>
      <c r="E119" s="320"/>
      <c r="F119" s="320"/>
      <c r="G119" s="320"/>
      <c r="H119" s="320"/>
      <c r="I119" s="321"/>
    </row>
    <row r="120" spans="1:9" ht="22.5" thickBot="1" thickTop="1">
      <c r="A120" s="1"/>
      <c r="B120" s="239" t="s">
        <v>318</v>
      </c>
      <c r="C120" s="243" t="s">
        <v>81</v>
      </c>
      <c r="D120" s="244" t="s">
        <v>83</v>
      </c>
      <c r="E120" s="240">
        <v>500</v>
      </c>
      <c r="F120" s="133">
        <f>H120*E120</f>
        <v>0</v>
      </c>
      <c r="G120" s="362">
        <v>125</v>
      </c>
      <c r="H120" s="22"/>
      <c r="I120" s="51">
        <f>G120*H120</f>
        <v>0</v>
      </c>
    </row>
    <row r="121" spans="1:9" ht="22.5" thickBot="1" thickTop="1">
      <c r="A121" s="1"/>
      <c r="B121" s="239" t="s">
        <v>82</v>
      </c>
      <c r="C121" s="243" t="s">
        <v>81</v>
      </c>
      <c r="D121" s="244" t="s">
        <v>83</v>
      </c>
      <c r="E121" s="241">
        <v>500</v>
      </c>
      <c r="F121" s="133">
        <f>H121*E121</f>
        <v>0</v>
      </c>
      <c r="G121" s="362">
        <v>235</v>
      </c>
      <c r="H121" s="22"/>
      <c r="I121" s="51">
        <f>G121*H121</f>
        <v>0</v>
      </c>
    </row>
    <row r="122" spans="1:9" ht="22.5" thickBot="1" thickTop="1">
      <c r="A122" s="1"/>
      <c r="B122" s="239" t="s">
        <v>215</v>
      </c>
      <c r="C122" s="243" t="s">
        <v>85</v>
      </c>
      <c r="D122" s="244" t="s">
        <v>83</v>
      </c>
      <c r="E122" s="241">
        <v>500</v>
      </c>
      <c r="F122" s="133">
        <f>H122*E122</f>
        <v>0</v>
      </c>
      <c r="G122" s="363">
        <v>125</v>
      </c>
      <c r="H122" s="22"/>
      <c r="I122" s="51">
        <f>G122*H122</f>
        <v>0</v>
      </c>
    </row>
    <row r="123" spans="1:9" s="113" customFormat="1" ht="22.5" thickBot="1" thickTop="1">
      <c r="A123" s="114"/>
      <c r="B123" s="239" t="s">
        <v>84</v>
      </c>
      <c r="C123" s="243" t="s">
        <v>85</v>
      </c>
      <c r="D123" s="244" t="s">
        <v>86</v>
      </c>
      <c r="E123" s="242">
        <v>330</v>
      </c>
      <c r="F123" s="133">
        <f>H123*E123</f>
        <v>0</v>
      </c>
      <c r="G123" s="363">
        <v>205</v>
      </c>
      <c r="H123" s="117"/>
      <c r="I123" s="51">
        <f>G123*H123</f>
        <v>0</v>
      </c>
    </row>
    <row r="124" spans="1:9" ht="22.5" thickBot="1" thickTop="1">
      <c r="A124" s="1"/>
      <c r="B124" s="239" t="s">
        <v>214</v>
      </c>
      <c r="C124" s="243" t="s">
        <v>85</v>
      </c>
      <c r="D124" s="244" t="s">
        <v>78</v>
      </c>
      <c r="E124" s="242">
        <v>750</v>
      </c>
      <c r="F124" s="133">
        <f>H124*E124</f>
        <v>0</v>
      </c>
      <c r="G124" s="363">
        <v>495</v>
      </c>
      <c r="H124" s="22"/>
      <c r="I124" s="51">
        <f>G124*H124</f>
        <v>0</v>
      </c>
    </row>
    <row r="125" spans="1:9" ht="17.25" thickBot="1" thickTop="1">
      <c r="A125" s="1"/>
      <c r="B125" s="284" t="s">
        <v>87</v>
      </c>
      <c r="C125" s="285"/>
      <c r="D125" s="285"/>
      <c r="E125" s="285"/>
      <c r="F125" s="285"/>
      <c r="G125" s="285"/>
      <c r="H125" s="285"/>
      <c r="I125" s="286"/>
    </row>
    <row r="126" spans="1:9" ht="22.5" thickBot="1" thickTop="1">
      <c r="A126" s="1"/>
      <c r="B126" s="60" t="s">
        <v>88</v>
      </c>
      <c r="C126" s="61"/>
      <c r="D126" s="62" t="s">
        <v>79</v>
      </c>
      <c r="E126" s="62">
        <v>1000</v>
      </c>
      <c r="F126" s="133">
        <f>H126*E126</f>
        <v>0</v>
      </c>
      <c r="G126" s="121">
        <v>295</v>
      </c>
      <c r="H126" s="22"/>
      <c r="I126" s="51">
        <f>G126*H126</f>
        <v>0</v>
      </c>
    </row>
    <row r="127" spans="1:9" ht="61.5" thickBot="1" thickTop="1">
      <c r="A127" s="1"/>
      <c r="B127" s="63" t="s">
        <v>89</v>
      </c>
      <c r="C127" s="64" t="s">
        <v>90</v>
      </c>
      <c r="D127" s="65" t="s">
        <v>79</v>
      </c>
      <c r="E127" s="65">
        <v>1000</v>
      </c>
      <c r="F127" s="133">
        <f>H127*E127</f>
        <v>0</v>
      </c>
      <c r="G127" s="122">
        <v>645</v>
      </c>
      <c r="H127" s="22"/>
      <c r="I127" s="51">
        <f>G127*H127</f>
        <v>0</v>
      </c>
    </row>
    <row r="128" spans="1:9" ht="17.25" thickBot="1" thickTop="1">
      <c r="A128" s="1"/>
      <c r="B128" s="299" t="s">
        <v>91</v>
      </c>
      <c r="C128" s="300"/>
      <c r="D128" s="300"/>
      <c r="E128" s="300"/>
      <c r="F128" s="300"/>
      <c r="G128" s="300"/>
      <c r="H128" s="300"/>
      <c r="I128" s="301"/>
    </row>
    <row r="129" spans="1:9" ht="22.5" thickBot="1" thickTop="1">
      <c r="A129" s="1"/>
      <c r="B129" s="66" t="s">
        <v>92</v>
      </c>
      <c r="C129" s="67"/>
      <c r="D129" s="65" t="s">
        <v>154</v>
      </c>
      <c r="E129" s="123">
        <v>600</v>
      </c>
      <c r="F129" s="133">
        <f>H129*E129</f>
        <v>0</v>
      </c>
      <c r="G129" s="124">
        <v>365</v>
      </c>
      <c r="H129" s="22"/>
      <c r="I129" s="51">
        <f>G129*H129</f>
        <v>0</v>
      </c>
    </row>
    <row r="130" spans="1:9" ht="22.5" thickBot="1" thickTop="1">
      <c r="A130" s="1"/>
      <c r="B130" s="68" t="s">
        <v>93</v>
      </c>
      <c r="C130" s="69"/>
      <c r="D130" s="65" t="s">
        <v>154</v>
      </c>
      <c r="E130" s="123">
        <v>600</v>
      </c>
      <c r="F130" s="133">
        <f>H130*E130</f>
        <v>0</v>
      </c>
      <c r="G130" s="124">
        <v>365</v>
      </c>
      <c r="H130" s="22"/>
      <c r="I130" s="51">
        <f>G130*H130</f>
        <v>0</v>
      </c>
    </row>
    <row r="131" spans="1:9" ht="22.5" thickBot="1" thickTop="1">
      <c r="A131" s="1"/>
      <c r="B131" s="68" t="s">
        <v>94</v>
      </c>
      <c r="C131" s="71"/>
      <c r="D131" s="65" t="s">
        <v>154</v>
      </c>
      <c r="E131" s="123">
        <v>600</v>
      </c>
      <c r="F131" s="133">
        <f>H131*E131</f>
        <v>0</v>
      </c>
      <c r="G131" s="124">
        <v>365</v>
      </c>
      <c r="H131" s="22"/>
      <c r="I131" s="51">
        <f>G131*H131</f>
        <v>0</v>
      </c>
    </row>
    <row r="132" spans="1:9" ht="22.5" thickBot="1" thickTop="1">
      <c r="A132" s="1"/>
      <c r="B132" s="72" t="s">
        <v>95</v>
      </c>
      <c r="C132" s="73"/>
      <c r="D132" s="65" t="s">
        <v>154</v>
      </c>
      <c r="E132" s="123">
        <v>600</v>
      </c>
      <c r="F132" s="133">
        <f>H132*E132</f>
        <v>0</v>
      </c>
      <c r="G132" s="124">
        <v>365</v>
      </c>
      <c r="H132" s="22"/>
      <c r="I132" s="51">
        <f>G132*H132</f>
        <v>0</v>
      </c>
    </row>
    <row r="133" spans="1:9" ht="17.25" thickBot="1" thickTop="1">
      <c r="A133" s="1"/>
      <c r="B133" s="273" t="s">
        <v>96</v>
      </c>
      <c r="C133" s="274"/>
      <c r="D133" s="274"/>
      <c r="E133" s="274"/>
      <c r="F133" s="274"/>
      <c r="G133" s="274"/>
      <c r="H133" s="274"/>
      <c r="I133" s="275"/>
    </row>
    <row r="134" spans="1:9" ht="22.5" thickBot="1" thickTop="1">
      <c r="A134" s="1"/>
      <c r="B134" s="66" t="s">
        <v>97</v>
      </c>
      <c r="C134" s="67"/>
      <c r="D134" s="65" t="s">
        <v>98</v>
      </c>
      <c r="E134" s="123">
        <v>35</v>
      </c>
      <c r="F134" s="133">
        <f>H134*E134</f>
        <v>0</v>
      </c>
      <c r="G134" s="124">
        <v>145</v>
      </c>
      <c r="H134" s="22"/>
      <c r="I134" s="51">
        <f>G134*H134</f>
        <v>0</v>
      </c>
    </row>
    <row r="135" spans="1:9" ht="22.5" thickBot="1" thickTop="1">
      <c r="A135" s="1"/>
      <c r="B135" s="68" t="s">
        <v>99</v>
      </c>
      <c r="C135" s="69"/>
      <c r="D135" s="70" t="s">
        <v>100</v>
      </c>
      <c r="E135" s="70">
        <v>120</v>
      </c>
      <c r="F135" s="133">
        <f>H135*E135</f>
        <v>0</v>
      </c>
      <c r="G135" s="125">
        <v>145</v>
      </c>
      <c r="H135" s="22"/>
      <c r="I135" s="51">
        <f>G135*H135</f>
        <v>0</v>
      </c>
    </row>
    <row r="136" spans="1:9" ht="22.5" thickBot="1" thickTop="1">
      <c r="A136" s="1"/>
      <c r="B136" s="72" t="s">
        <v>101</v>
      </c>
      <c r="C136" s="73"/>
      <c r="D136" s="74" t="s">
        <v>102</v>
      </c>
      <c r="E136" s="74">
        <v>175</v>
      </c>
      <c r="F136" s="133">
        <f>H136*E136</f>
        <v>0</v>
      </c>
      <c r="G136" s="126">
        <v>195</v>
      </c>
      <c r="H136" s="22"/>
      <c r="I136" s="51">
        <f>G136*H136</f>
        <v>0</v>
      </c>
    </row>
    <row r="137" spans="1:9" ht="16.5" thickTop="1">
      <c r="A137" s="1"/>
      <c r="B137" s="302" t="s">
        <v>103</v>
      </c>
      <c r="C137" s="303"/>
      <c r="D137" s="303"/>
      <c r="E137" s="303"/>
      <c r="F137" s="303"/>
      <c r="G137" s="303"/>
      <c r="H137" s="303"/>
      <c r="I137" s="304"/>
    </row>
    <row r="138" spans="1:9" ht="16.5" thickBot="1">
      <c r="A138" s="1"/>
      <c r="B138" s="319" t="s">
        <v>104</v>
      </c>
      <c r="C138" s="320"/>
      <c r="D138" s="320"/>
      <c r="E138" s="320"/>
      <c r="F138" s="320"/>
      <c r="G138" s="320"/>
      <c r="H138" s="320"/>
      <c r="I138" s="321"/>
    </row>
    <row r="139" spans="1:9" ht="22.5" thickBot="1" thickTop="1">
      <c r="A139" s="1"/>
      <c r="B139" s="75" t="s">
        <v>105</v>
      </c>
      <c r="C139" s="76" t="s">
        <v>168</v>
      </c>
      <c r="D139" s="238" t="s">
        <v>319</v>
      </c>
      <c r="E139" s="56">
        <v>100</v>
      </c>
      <c r="F139" s="133">
        <f>H139*E139</f>
        <v>0</v>
      </c>
      <c r="G139" s="219">
        <v>295</v>
      </c>
      <c r="H139" s="22"/>
      <c r="I139" s="51">
        <f aca="true" t="shared" si="12" ref="I139:I145">G139*H139</f>
        <v>0</v>
      </c>
    </row>
    <row r="140" spans="1:9" ht="22.5" thickBot="1" thickTop="1">
      <c r="A140" s="1"/>
      <c r="B140" s="77" t="s">
        <v>106</v>
      </c>
      <c r="C140" s="79"/>
      <c r="D140" s="238" t="s">
        <v>320</v>
      </c>
      <c r="E140" s="78">
        <v>50</v>
      </c>
      <c r="F140" s="133">
        <f aca="true" t="shared" si="13" ref="F140:F145">H140*E140</f>
        <v>0</v>
      </c>
      <c r="G140" s="219">
        <v>175</v>
      </c>
      <c r="H140" s="22"/>
      <c r="I140" s="51">
        <f t="shared" si="12"/>
        <v>0</v>
      </c>
    </row>
    <row r="141" spans="1:9" ht="22.5" thickBot="1" thickTop="1">
      <c r="A141" s="1"/>
      <c r="B141" s="77" t="s">
        <v>107</v>
      </c>
      <c r="C141" s="79"/>
      <c r="D141" s="238" t="s">
        <v>320</v>
      </c>
      <c r="E141" s="78">
        <v>50</v>
      </c>
      <c r="F141" s="133">
        <f t="shared" si="13"/>
        <v>0</v>
      </c>
      <c r="G141" s="219">
        <v>245</v>
      </c>
      <c r="H141" s="22"/>
      <c r="I141" s="51">
        <f t="shared" si="12"/>
        <v>0</v>
      </c>
    </row>
    <row r="142" spans="1:9" ht="22.5" thickBot="1" thickTop="1">
      <c r="A142" s="1"/>
      <c r="B142" s="77" t="s">
        <v>108</v>
      </c>
      <c r="C142" s="79"/>
      <c r="D142" s="238" t="s">
        <v>320</v>
      </c>
      <c r="E142" s="78">
        <v>50</v>
      </c>
      <c r="F142" s="133">
        <f t="shared" si="13"/>
        <v>0</v>
      </c>
      <c r="G142" s="219">
        <v>245</v>
      </c>
      <c r="H142" s="22"/>
      <c r="I142" s="51">
        <f t="shared" si="12"/>
        <v>0</v>
      </c>
    </row>
    <row r="143" spans="1:9" ht="22.5" thickBot="1" thickTop="1">
      <c r="A143" s="1"/>
      <c r="B143" s="77" t="s">
        <v>109</v>
      </c>
      <c r="C143" s="79"/>
      <c r="D143" s="238" t="s">
        <v>320</v>
      </c>
      <c r="E143" s="78">
        <v>50</v>
      </c>
      <c r="F143" s="133">
        <f t="shared" si="13"/>
        <v>0</v>
      </c>
      <c r="G143" s="219">
        <v>195</v>
      </c>
      <c r="H143" s="22"/>
      <c r="I143" s="51">
        <f t="shared" si="12"/>
        <v>0</v>
      </c>
    </row>
    <row r="144" spans="1:9" ht="22.5" thickBot="1" thickTop="1">
      <c r="A144" s="1"/>
      <c r="B144" s="77" t="s">
        <v>110</v>
      </c>
      <c r="C144" s="80"/>
      <c r="D144" s="238" t="s">
        <v>320</v>
      </c>
      <c r="E144" s="78">
        <v>50</v>
      </c>
      <c r="F144" s="133">
        <f t="shared" si="13"/>
        <v>0</v>
      </c>
      <c r="G144" s="219">
        <v>285</v>
      </c>
      <c r="H144" s="22"/>
      <c r="I144" s="51">
        <f t="shared" si="12"/>
        <v>0</v>
      </c>
    </row>
    <row r="145" spans="1:9" ht="22.5" thickBot="1" thickTop="1">
      <c r="A145" s="1"/>
      <c r="B145" s="81" t="s">
        <v>111</v>
      </c>
      <c r="C145" s="82"/>
      <c r="D145" s="238" t="s">
        <v>320</v>
      </c>
      <c r="E145" s="83">
        <v>50</v>
      </c>
      <c r="F145" s="133">
        <f t="shared" si="13"/>
        <v>0</v>
      </c>
      <c r="G145" s="219">
        <v>315</v>
      </c>
      <c r="H145" s="22"/>
      <c r="I145" s="51">
        <f t="shared" si="12"/>
        <v>0</v>
      </c>
    </row>
    <row r="146" spans="1:9" ht="17.25" thickBot="1" thickTop="1">
      <c r="A146" s="1"/>
      <c r="B146" s="284" t="s">
        <v>112</v>
      </c>
      <c r="C146" s="285"/>
      <c r="D146" s="285"/>
      <c r="E146" s="285"/>
      <c r="F146" s="285"/>
      <c r="G146" s="285"/>
      <c r="H146" s="285"/>
      <c r="I146" s="286"/>
    </row>
    <row r="147" spans="1:9" ht="22.5" thickBot="1" thickTop="1">
      <c r="A147" s="1"/>
      <c r="B147" s="55" t="s">
        <v>216</v>
      </c>
      <c r="C147" s="84"/>
      <c r="D147" s="238" t="s">
        <v>320</v>
      </c>
      <c r="E147" s="56">
        <v>50</v>
      </c>
      <c r="F147" s="133">
        <f>H147*E147</f>
        <v>0</v>
      </c>
      <c r="G147" s="219">
        <v>105</v>
      </c>
      <c r="H147" s="22"/>
      <c r="I147" s="51">
        <f>G147*H147</f>
        <v>0</v>
      </c>
    </row>
    <row r="148" spans="1:9" ht="22.5" thickBot="1" thickTop="1">
      <c r="A148" s="1"/>
      <c r="B148" s="85" t="s">
        <v>113</v>
      </c>
      <c r="C148" s="79"/>
      <c r="D148" s="238" t="s">
        <v>320</v>
      </c>
      <c r="E148" s="78">
        <v>50</v>
      </c>
      <c r="F148" s="133">
        <f>H148*E148</f>
        <v>0</v>
      </c>
      <c r="G148" s="219">
        <v>185</v>
      </c>
      <c r="H148" s="22"/>
      <c r="I148" s="51">
        <f>G148*H148</f>
        <v>0</v>
      </c>
    </row>
    <row r="149" spans="1:9" ht="22.5" thickBot="1" thickTop="1">
      <c r="A149" s="1"/>
      <c r="B149" s="85" t="s">
        <v>114</v>
      </c>
      <c r="C149" s="79"/>
      <c r="D149" s="238" t="s">
        <v>320</v>
      </c>
      <c r="E149" s="78">
        <v>50</v>
      </c>
      <c r="F149" s="133">
        <f>H149*E149</f>
        <v>0</v>
      </c>
      <c r="G149" s="219">
        <v>285</v>
      </c>
      <c r="H149" s="22"/>
      <c r="I149" s="51">
        <f>G149*H149</f>
        <v>0</v>
      </c>
    </row>
    <row r="150" spans="1:9" ht="22.5" thickBot="1" thickTop="1">
      <c r="A150" s="1"/>
      <c r="B150" s="86" t="s">
        <v>115</v>
      </c>
      <c r="C150" s="87"/>
      <c r="D150" s="238" t="s">
        <v>320</v>
      </c>
      <c r="E150" s="83">
        <v>50</v>
      </c>
      <c r="F150" s="133">
        <f>H150*E150</f>
        <v>0</v>
      </c>
      <c r="G150" s="219">
        <v>385</v>
      </c>
      <c r="H150" s="22"/>
      <c r="I150" s="51">
        <f>G150*H150</f>
        <v>0</v>
      </c>
    </row>
    <row r="151" spans="1:9" ht="17.25" thickBot="1" thickTop="1">
      <c r="A151" s="1"/>
      <c r="B151" s="284" t="s">
        <v>116</v>
      </c>
      <c r="C151" s="285"/>
      <c r="D151" s="285"/>
      <c r="E151" s="285"/>
      <c r="F151" s="285"/>
      <c r="G151" s="285"/>
      <c r="H151" s="285"/>
      <c r="I151" s="286"/>
    </row>
    <row r="152" spans="1:9" ht="22.5" thickBot="1" thickTop="1">
      <c r="A152" s="1"/>
      <c r="B152" s="55" t="s">
        <v>117</v>
      </c>
      <c r="C152" s="88"/>
      <c r="D152" s="238" t="s">
        <v>320</v>
      </c>
      <c r="E152" s="56">
        <v>50</v>
      </c>
      <c r="F152" s="133">
        <f>H152*E152</f>
        <v>0</v>
      </c>
      <c r="G152" s="219">
        <v>245</v>
      </c>
      <c r="H152" s="22"/>
      <c r="I152" s="51">
        <f>G152*H152</f>
        <v>0</v>
      </c>
    </row>
    <row r="153" spans="1:9" ht="22.5" thickBot="1" thickTop="1">
      <c r="A153" s="1"/>
      <c r="B153" s="85" t="s">
        <v>118</v>
      </c>
      <c r="C153" s="89"/>
      <c r="D153" s="238" t="s">
        <v>320</v>
      </c>
      <c r="E153" s="78">
        <v>50</v>
      </c>
      <c r="F153" s="133">
        <f>H153*E153</f>
        <v>0</v>
      </c>
      <c r="G153" s="219">
        <v>445</v>
      </c>
      <c r="H153" s="22"/>
      <c r="I153" s="51">
        <f>G153*H153</f>
        <v>0</v>
      </c>
    </row>
    <row r="154" spans="1:9" ht="22.5" thickBot="1" thickTop="1">
      <c r="A154" s="1"/>
      <c r="B154" s="85" t="s">
        <v>119</v>
      </c>
      <c r="C154" s="80"/>
      <c r="D154" s="238" t="s">
        <v>320</v>
      </c>
      <c r="E154" s="78">
        <v>50</v>
      </c>
      <c r="F154" s="133">
        <f>H154*E154</f>
        <v>0</v>
      </c>
      <c r="G154" s="219">
        <v>865</v>
      </c>
      <c r="H154" s="22"/>
      <c r="I154" s="51">
        <f>G154*H154</f>
        <v>0</v>
      </c>
    </row>
    <row r="155" spans="1:9" ht="22.5" thickBot="1" thickTop="1">
      <c r="A155" s="1"/>
      <c r="B155" s="86" t="s">
        <v>120</v>
      </c>
      <c r="C155" s="90"/>
      <c r="D155" s="238" t="s">
        <v>320</v>
      </c>
      <c r="E155" s="83">
        <v>50</v>
      </c>
      <c r="F155" s="133">
        <f>H155*E155</f>
        <v>0</v>
      </c>
      <c r="G155" s="219">
        <v>2450</v>
      </c>
      <c r="H155" s="22"/>
      <c r="I155" s="51">
        <f>G155*H155</f>
        <v>0</v>
      </c>
    </row>
    <row r="156" spans="1:9" ht="17.25" thickBot="1" thickTop="1">
      <c r="A156" s="1"/>
      <c r="B156" s="284" t="s">
        <v>121</v>
      </c>
      <c r="C156" s="285"/>
      <c r="D156" s="285"/>
      <c r="E156" s="285"/>
      <c r="F156" s="285"/>
      <c r="G156" s="285"/>
      <c r="H156" s="285"/>
      <c r="I156" s="286"/>
    </row>
    <row r="157" spans="1:9" ht="22.5" thickBot="1" thickTop="1">
      <c r="A157" s="1"/>
      <c r="B157" s="55" t="s">
        <v>122</v>
      </c>
      <c r="C157" s="84"/>
      <c r="D157" s="238" t="s">
        <v>320</v>
      </c>
      <c r="E157" s="56">
        <v>50</v>
      </c>
      <c r="F157" s="133">
        <f>H157*E157</f>
        <v>0</v>
      </c>
      <c r="G157" s="119">
        <v>525</v>
      </c>
      <c r="H157" s="22"/>
      <c r="I157" s="51">
        <f aca="true" t="shared" si="14" ref="I157:I165">G157*H157</f>
        <v>0</v>
      </c>
    </row>
    <row r="158" spans="1:9" ht="22.5" thickBot="1" thickTop="1">
      <c r="A158" s="1"/>
      <c r="B158" s="85" t="s">
        <v>123</v>
      </c>
      <c r="C158" s="89"/>
      <c r="D158" s="238" t="s">
        <v>320</v>
      </c>
      <c r="E158" s="78">
        <v>50</v>
      </c>
      <c r="F158" s="133">
        <f aca="true" t="shared" si="15" ref="F158:F165">H158*E158</f>
        <v>0</v>
      </c>
      <c r="G158" s="120">
        <v>245</v>
      </c>
      <c r="H158" s="22"/>
      <c r="I158" s="51">
        <f t="shared" si="14"/>
        <v>0</v>
      </c>
    </row>
    <row r="159" spans="1:9" ht="22.5" thickBot="1" thickTop="1">
      <c r="A159" s="1"/>
      <c r="B159" s="57" t="s">
        <v>124</v>
      </c>
      <c r="C159" s="58"/>
      <c r="D159" s="238" t="s">
        <v>320</v>
      </c>
      <c r="E159" s="59">
        <v>50</v>
      </c>
      <c r="F159" s="133">
        <f t="shared" si="15"/>
        <v>0</v>
      </c>
      <c r="G159" s="120">
        <v>245</v>
      </c>
      <c r="H159" s="22"/>
      <c r="I159" s="51">
        <f>G159*H159</f>
        <v>0</v>
      </c>
    </row>
    <row r="160" spans="1:9" ht="22.5" thickBot="1" thickTop="1">
      <c r="A160" s="1"/>
      <c r="B160" s="57" t="s">
        <v>125</v>
      </c>
      <c r="C160" s="58"/>
      <c r="D160" s="238" t="s">
        <v>320</v>
      </c>
      <c r="E160" s="59">
        <v>50</v>
      </c>
      <c r="F160" s="133">
        <f t="shared" si="15"/>
        <v>0</v>
      </c>
      <c r="G160" s="120">
        <v>325</v>
      </c>
      <c r="H160" s="22"/>
      <c r="I160" s="51">
        <f>G160*H160</f>
        <v>0</v>
      </c>
    </row>
    <row r="161" spans="1:9" s="113" customFormat="1" ht="22.5" thickBot="1" thickTop="1">
      <c r="A161" s="114"/>
      <c r="B161" s="57" t="s">
        <v>271</v>
      </c>
      <c r="C161" s="205"/>
      <c r="D161" s="238" t="s">
        <v>320</v>
      </c>
      <c r="E161" s="206">
        <v>50</v>
      </c>
      <c r="F161" s="204">
        <f t="shared" si="15"/>
        <v>0</v>
      </c>
      <c r="G161" s="120">
        <v>245</v>
      </c>
      <c r="H161" s="117"/>
      <c r="I161" s="51">
        <f>G161*H161</f>
        <v>0</v>
      </c>
    </row>
    <row r="162" spans="1:9" ht="22.5" thickBot="1" thickTop="1">
      <c r="A162" s="1"/>
      <c r="B162" s="85" t="s">
        <v>126</v>
      </c>
      <c r="C162" s="79"/>
      <c r="D162" s="238" t="s">
        <v>320</v>
      </c>
      <c r="E162" s="78">
        <v>50</v>
      </c>
      <c r="F162" s="133">
        <f t="shared" si="15"/>
        <v>0</v>
      </c>
      <c r="G162" s="127">
        <v>325</v>
      </c>
      <c r="H162" s="22"/>
      <c r="I162" s="51">
        <f t="shared" si="14"/>
        <v>0</v>
      </c>
    </row>
    <row r="163" spans="1:9" ht="22.5" thickBot="1" thickTop="1">
      <c r="A163" s="1"/>
      <c r="B163" s="85" t="s">
        <v>127</v>
      </c>
      <c r="C163" s="79"/>
      <c r="D163" s="238" t="s">
        <v>320</v>
      </c>
      <c r="E163" s="78">
        <v>50</v>
      </c>
      <c r="F163" s="133">
        <f t="shared" si="15"/>
        <v>0</v>
      </c>
      <c r="G163" s="127">
        <v>795</v>
      </c>
      <c r="H163" s="22"/>
      <c r="I163" s="51">
        <f t="shared" si="14"/>
        <v>0</v>
      </c>
    </row>
    <row r="164" spans="1:9" ht="22.5" thickBot="1" thickTop="1">
      <c r="A164" s="1"/>
      <c r="B164" s="85" t="s">
        <v>128</v>
      </c>
      <c r="C164" s="79"/>
      <c r="D164" s="238" t="s">
        <v>320</v>
      </c>
      <c r="E164" s="78">
        <v>50</v>
      </c>
      <c r="F164" s="133">
        <f t="shared" si="15"/>
        <v>0</v>
      </c>
      <c r="G164" s="127">
        <v>345</v>
      </c>
      <c r="H164" s="22"/>
      <c r="I164" s="51">
        <f t="shared" si="14"/>
        <v>0</v>
      </c>
    </row>
    <row r="165" spans="1:9" ht="22.5" thickBot="1" thickTop="1">
      <c r="A165" s="1"/>
      <c r="B165" s="86" t="s">
        <v>129</v>
      </c>
      <c r="C165" s="220" t="s">
        <v>289</v>
      </c>
      <c r="D165" s="238" t="s">
        <v>320</v>
      </c>
      <c r="E165" s="83">
        <v>50</v>
      </c>
      <c r="F165" s="133">
        <f t="shared" si="15"/>
        <v>0</v>
      </c>
      <c r="G165" s="128">
        <v>325</v>
      </c>
      <c r="H165" s="22"/>
      <c r="I165" s="51">
        <f t="shared" si="14"/>
        <v>0</v>
      </c>
    </row>
    <row r="166" spans="1:9" ht="17.25" thickBot="1" thickTop="1">
      <c r="A166" s="1"/>
      <c r="B166" s="273" t="s">
        <v>130</v>
      </c>
      <c r="C166" s="274"/>
      <c r="D166" s="274"/>
      <c r="E166" s="274"/>
      <c r="F166" s="274"/>
      <c r="G166" s="274"/>
      <c r="H166" s="274"/>
      <c r="I166" s="275"/>
    </row>
    <row r="167" spans="1:9" ht="22.5" thickBot="1" thickTop="1">
      <c r="A167" s="1"/>
      <c r="B167" s="91" t="s">
        <v>290</v>
      </c>
      <c r="C167" s="92"/>
      <c r="D167" s="238" t="s">
        <v>320</v>
      </c>
      <c r="E167" s="93">
        <v>50</v>
      </c>
      <c r="F167" s="133">
        <f>H167*E167</f>
        <v>0</v>
      </c>
      <c r="G167" s="94">
        <v>175</v>
      </c>
      <c r="H167" s="22"/>
      <c r="I167" s="51">
        <f>G167*H167</f>
        <v>0</v>
      </c>
    </row>
    <row r="168" spans="1:9" ht="17.25" thickBot="1" thickTop="1">
      <c r="A168" s="1"/>
      <c r="B168" s="273" t="s">
        <v>131</v>
      </c>
      <c r="C168" s="274"/>
      <c r="D168" s="274"/>
      <c r="E168" s="274"/>
      <c r="F168" s="274"/>
      <c r="G168" s="274"/>
      <c r="H168" s="274"/>
      <c r="I168" s="275"/>
    </row>
    <row r="169" spans="1:9" ht="22.5" thickBot="1" thickTop="1">
      <c r="A169" s="1"/>
      <c r="B169" s="55" t="s">
        <v>291</v>
      </c>
      <c r="C169" s="84"/>
      <c r="D169" s="238" t="s">
        <v>320</v>
      </c>
      <c r="E169" s="56">
        <v>50</v>
      </c>
      <c r="F169" s="133">
        <f>H169*E169</f>
        <v>0</v>
      </c>
      <c r="G169" s="129">
        <v>175</v>
      </c>
      <c r="H169" s="22"/>
      <c r="I169" s="51">
        <f>G169*H169</f>
        <v>0</v>
      </c>
    </row>
    <row r="170" spans="1:9" ht="22.5" thickBot="1" thickTop="1">
      <c r="A170" s="1"/>
      <c r="B170" s="85" t="s">
        <v>132</v>
      </c>
      <c r="C170" s="79"/>
      <c r="D170" s="238" t="s">
        <v>320</v>
      </c>
      <c r="E170" s="78">
        <v>50</v>
      </c>
      <c r="F170" s="133">
        <f>H170*E170</f>
        <v>0</v>
      </c>
      <c r="G170" s="127">
        <v>325</v>
      </c>
      <c r="H170" s="22"/>
      <c r="I170" s="51">
        <f>G170*H170</f>
        <v>0</v>
      </c>
    </row>
    <row r="171" spans="1:9" ht="22.5" thickBot="1" thickTop="1">
      <c r="A171" s="1"/>
      <c r="B171" s="86" t="s">
        <v>133</v>
      </c>
      <c r="C171" s="82"/>
      <c r="D171" s="238" t="s">
        <v>320</v>
      </c>
      <c r="E171" s="83">
        <v>50</v>
      </c>
      <c r="F171" s="133">
        <f>H171*E171</f>
        <v>0</v>
      </c>
      <c r="G171" s="128">
        <v>325</v>
      </c>
      <c r="H171" s="22"/>
      <c r="I171" s="51">
        <f>G171*H171</f>
        <v>0</v>
      </c>
    </row>
    <row r="172" spans="1:9" ht="17.25" thickBot="1" thickTop="1">
      <c r="A172" s="1"/>
      <c r="B172" s="273" t="s">
        <v>134</v>
      </c>
      <c r="C172" s="274"/>
      <c r="D172" s="274"/>
      <c r="E172" s="274"/>
      <c r="F172" s="274"/>
      <c r="G172" s="274"/>
      <c r="H172" s="274"/>
      <c r="I172" s="275"/>
    </row>
    <row r="173" spans="1:9" ht="22.5" thickBot="1" thickTop="1">
      <c r="A173" s="1"/>
      <c r="B173" s="55" t="s">
        <v>202</v>
      </c>
      <c r="C173" s="84"/>
      <c r="D173" s="238" t="s">
        <v>320</v>
      </c>
      <c r="E173" s="56">
        <v>50</v>
      </c>
      <c r="F173" s="133">
        <f>H173*E173</f>
        <v>0</v>
      </c>
      <c r="G173" s="219">
        <v>215</v>
      </c>
      <c r="H173" s="22"/>
      <c r="I173" s="51">
        <f>G173*H173</f>
        <v>0</v>
      </c>
    </row>
    <row r="174" spans="1:9" ht="22.5" thickBot="1" thickTop="1">
      <c r="A174" s="1"/>
      <c r="B174" s="85" t="s">
        <v>203</v>
      </c>
      <c r="C174" s="79"/>
      <c r="D174" s="238" t="s">
        <v>320</v>
      </c>
      <c r="E174" s="78">
        <v>50</v>
      </c>
      <c r="F174" s="133">
        <f>H174*E174</f>
        <v>0</v>
      </c>
      <c r="G174" s="219">
        <v>265</v>
      </c>
      <c r="H174" s="22"/>
      <c r="I174" s="51">
        <f>G174*H174</f>
        <v>0</v>
      </c>
    </row>
    <row r="175" spans="1:9" ht="22.5" thickBot="1" thickTop="1">
      <c r="A175" s="1"/>
      <c r="B175" s="85" t="s">
        <v>204</v>
      </c>
      <c r="C175" s="79"/>
      <c r="D175" s="238" t="s">
        <v>320</v>
      </c>
      <c r="E175" s="78">
        <v>50</v>
      </c>
      <c r="F175" s="133">
        <f>H175*E175</f>
        <v>0</v>
      </c>
      <c r="G175" s="219">
        <v>265</v>
      </c>
      <c r="H175" s="22"/>
      <c r="I175" s="51">
        <f>G175*H175</f>
        <v>0</v>
      </c>
    </row>
    <row r="176" spans="1:9" ht="22.5" thickBot="1" thickTop="1">
      <c r="A176" s="1"/>
      <c r="B176" s="86" t="s">
        <v>135</v>
      </c>
      <c r="C176" s="82"/>
      <c r="D176" s="238" t="s">
        <v>320</v>
      </c>
      <c r="E176" s="83">
        <v>50</v>
      </c>
      <c r="F176" s="133">
        <f>H176*E176</f>
        <v>0</v>
      </c>
      <c r="G176" s="219">
        <v>215</v>
      </c>
      <c r="H176" s="22"/>
      <c r="I176" s="51">
        <f>G176*H176</f>
        <v>0</v>
      </c>
    </row>
    <row r="177" spans="1:9" ht="17.25" thickBot="1" thickTop="1">
      <c r="A177" s="1"/>
      <c r="B177" s="273" t="s">
        <v>136</v>
      </c>
      <c r="C177" s="274"/>
      <c r="D177" s="274"/>
      <c r="E177" s="274"/>
      <c r="F177" s="274"/>
      <c r="G177" s="274"/>
      <c r="H177" s="274"/>
      <c r="I177" s="275"/>
    </row>
    <row r="178" spans="1:9" ht="22.5" thickBot="1" thickTop="1">
      <c r="A178" s="1"/>
      <c r="B178" s="91" t="s">
        <v>205</v>
      </c>
      <c r="C178" s="95"/>
      <c r="D178" s="96" t="s">
        <v>78</v>
      </c>
      <c r="E178" s="96">
        <v>750</v>
      </c>
      <c r="F178" s="133">
        <f>H178*E178</f>
        <v>0</v>
      </c>
      <c r="G178" s="94">
        <v>6950</v>
      </c>
      <c r="H178" s="22"/>
      <c r="I178" s="51">
        <f>G178*H178</f>
        <v>0</v>
      </c>
    </row>
    <row r="179" spans="1:9" ht="17.25" thickBot="1" thickTop="1">
      <c r="A179" s="1"/>
      <c r="B179" s="273" t="s">
        <v>137</v>
      </c>
      <c r="C179" s="274"/>
      <c r="D179" s="274"/>
      <c r="E179" s="274"/>
      <c r="F179" s="274"/>
      <c r="G179" s="274"/>
      <c r="H179" s="274"/>
      <c r="I179" s="275"/>
    </row>
    <row r="180" spans="1:9" ht="22.5" thickBot="1" thickTop="1">
      <c r="A180" s="1"/>
      <c r="B180" s="55" t="s">
        <v>138</v>
      </c>
      <c r="C180" s="97"/>
      <c r="D180" s="98" t="s">
        <v>78</v>
      </c>
      <c r="E180" s="98">
        <v>750</v>
      </c>
      <c r="F180" s="133">
        <f>H180*E180</f>
        <v>0</v>
      </c>
      <c r="G180" s="219">
        <v>2950</v>
      </c>
      <c r="H180" s="22"/>
      <c r="I180" s="51">
        <f>G180*H180</f>
        <v>0</v>
      </c>
    </row>
    <row r="181" spans="1:9" ht="22.5" thickBot="1" thickTop="1">
      <c r="A181" s="1"/>
      <c r="B181" s="85" t="s">
        <v>139</v>
      </c>
      <c r="C181" s="79"/>
      <c r="D181" s="99" t="s">
        <v>78</v>
      </c>
      <c r="E181" s="99">
        <v>750</v>
      </c>
      <c r="F181" s="133">
        <f>H181*E181</f>
        <v>0</v>
      </c>
      <c r="G181" s="219">
        <v>2950</v>
      </c>
      <c r="H181" s="22"/>
      <c r="I181" s="51">
        <f>G181*H181</f>
        <v>0</v>
      </c>
    </row>
    <row r="182" spans="1:9" ht="22.5" thickBot="1" thickTop="1">
      <c r="A182" s="1"/>
      <c r="B182" s="85" t="s">
        <v>140</v>
      </c>
      <c r="C182" s="80"/>
      <c r="D182" s="99" t="s">
        <v>78</v>
      </c>
      <c r="E182" s="99">
        <v>750</v>
      </c>
      <c r="F182" s="133">
        <f>H182*E182</f>
        <v>0</v>
      </c>
      <c r="G182" s="219">
        <v>2850</v>
      </c>
      <c r="H182" s="22"/>
      <c r="I182" s="51">
        <f>G182*H182</f>
        <v>0</v>
      </c>
    </row>
    <row r="183" spans="1:9" ht="22.5" thickBot="1" thickTop="1">
      <c r="A183" s="1"/>
      <c r="B183" s="85" t="s">
        <v>141</v>
      </c>
      <c r="C183" s="79"/>
      <c r="D183" s="99" t="s">
        <v>78</v>
      </c>
      <c r="E183" s="99">
        <v>750</v>
      </c>
      <c r="F183" s="133">
        <f>H183*E183</f>
        <v>0</v>
      </c>
      <c r="G183" s="219">
        <v>895</v>
      </c>
      <c r="H183" s="22"/>
      <c r="I183" s="51">
        <f>G183*H183</f>
        <v>0</v>
      </c>
    </row>
    <row r="184" spans="1:9" ht="22.5" thickBot="1" thickTop="1">
      <c r="A184" s="1"/>
      <c r="B184" s="86" t="s">
        <v>142</v>
      </c>
      <c r="C184" s="82"/>
      <c r="D184" s="100" t="s">
        <v>78</v>
      </c>
      <c r="E184" s="100">
        <v>750</v>
      </c>
      <c r="F184" s="133">
        <f>H184*E184</f>
        <v>0</v>
      </c>
      <c r="G184" s="219">
        <v>895</v>
      </c>
      <c r="H184" s="22"/>
      <c r="I184" s="51">
        <f>G184*H184</f>
        <v>0</v>
      </c>
    </row>
    <row r="185" spans="1:9" ht="16.5" thickTop="1">
      <c r="A185" s="1"/>
      <c r="B185" s="287" t="s">
        <v>143</v>
      </c>
      <c r="C185" s="288"/>
      <c r="D185" s="288"/>
      <c r="E185" s="288"/>
      <c r="F185" s="288"/>
      <c r="G185" s="288"/>
      <c r="H185" s="288"/>
      <c r="I185" s="289"/>
    </row>
    <row r="186" spans="1:9" ht="15.75">
      <c r="A186" s="1"/>
      <c r="B186" s="307" t="s">
        <v>144</v>
      </c>
      <c r="C186" s="308"/>
      <c r="D186" s="308"/>
      <c r="E186" s="308"/>
      <c r="F186" s="308"/>
      <c r="G186" s="308"/>
      <c r="H186" s="308"/>
      <c r="I186" s="309"/>
    </row>
    <row r="187" spans="1:9" ht="16.5" thickBot="1">
      <c r="A187" s="1"/>
      <c r="B187" s="270" t="s">
        <v>145</v>
      </c>
      <c r="C187" s="271"/>
      <c r="D187" s="271"/>
      <c r="E187" s="271"/>
      <c r="F187" s="271"/>
      <c r="G187" s="271"/>
      <c r="H187" s="271"/>
      <c r="I187" s="272"/>
    </row>
    <row r="188" spans="1:9" ht="22.5" thickBot="1" thickTop="1">
      <c r="A188" s="1"/>
      <c r="B188" s="55" t="s">
        <v>189</v>
      </c>
      <c r="C188" s="101" t="s">
        <v>190</v>
      </c>
      <c r="D188" s="98" t="s">
        <v>78</v>
      </c>
      <c r="E188" s="98">
        <v>750</v>
      </c>
      <c r="F188" s="133">
        <f>H188*E188</f>
        <v>0</v>
      </c>
      <c r="G188" s="219">
        <v>1150</v>
      </c>
      <c r="H188" s="22"/>
      <c r="I188" s="51">
        <f>G188*H188</f>
        <v>0</v>
      </c>
    </row>
    <row r="189" spans="1:9" ht="22.5" thickBot="1" thickTop="1">
      <c r="A189" s="1"/>
      <c r="B189" s="86" t="s">
        <v>191</v>
      </c>
      <c r="C189" s="101" t="s">
        <v>190</v>
      </c>
      <c r="D189" s="100" t="s">
        <v>78</v>
      </c>
      <c r="E189" s="100">
        <v>750</v>
      </c>
      <c r="F189" s="133">
        <f>H189*E189</f>
        <v>0</v>
      </c>
      <c r="G189" s="219">
        <v>3650</v>
      </c>
      <c r="H189" s="22"/>
      <c r="I189" s="51">
        <f>G189*H189</f>
        <v>0</v>
      </c>
    </row>
    <row r="190" spans="1:9" ht="17.25" thickBot="1" thickTop="1">
      <c r="A190" s="1"/>
      <c r="B190" s="290" t="s">
        <v>146</v>
      </c>
      <c r="C190" s="291"/>
      <c r="D190" s="291"/>
      <c r="E190" s="291"/>
      <c r="F190" s="291"/>
      <c r="G190" s="291"/>
      <c r="H190" s="291"/>
      <c r="I190" s="292"/>
    </row>
    <row r="191" spans="1:9" ht="22.5" thickBot="1" thickTop="1">
      <c r="A191" s="1"/>
      <c r="B191" s="55" t="s">
        <v>192</v>
      </c>
      <c r="C191" s="101" t="s">
        <v>190</v>
      </c>
      <c r="D191" s="98" t="s">
        <v>78</v>
      </c>
      <c r="E191" s="98">
        <v>750</v>
      </c>
      <c r="F191" s="133">
        <f>H191*E191</f>
        <v>0</v>
      </c>
      <c r="G191" s="219">
        <v>1150</v>
      </c>
      <c r="H191" s="22"/>
      <c r="I191" s="51">
        <f>G191*H191</f>
        <v>0</v>
      </c>
    </row>
    <row r="192" spans="1:9" ht="22.5" thickBot="1" thickTop="1">
      <c r="A192" s="1"/>
      <c r="B192" s="86" t="s">
        <v>193</v>
      </c>
      <c r="C192" s="101" t="s">
        <v>190</v>
      </c>
      <c r="D192" s="100" t="s">
        <v>78</v>
      </c>
      <c r="E192" s="100">
        <v>750</v>
      </c>
      <c r="F192" s="133">
        <f>H192*E192</f>
        <v>0</v>
      </c>
      <c r="G192" s="219">
        <v>1250</v>
      </c>
      <c r="H192" s="22"/>
      <c r="I192" s="51">
        <f>G192*H192</f>
        <v>0</v>
      </c>
    </row>
    <row r="193" spans="1:9" ht="17.25" thickBot="1" thickTop="1">
      <c r="A193" s="1"/>
      <c r="B193" s="278" t="s">
        <v>147</v>
      </c>
      <c r="C193" s="279"/>
      <c r="D193" s="279"/>
      <c r="E193" s="279"/>
      <c r="F193" s="279"/>
      <c r="G193" s="279"/>
      <c r="H193" s="279"/>
      <c r="I193" s="280"/>
    </row>
    <row r="194" spans="1:9" ht="22.5" thickBot="1" thickTop="1">
      <c r="A194" s="1"/>
      <c r="B194" s="91" t="s">
        <v>194</v>
      </c>
      <c r="C194" s="101" t="s">
        <v>190</v>
      </c>
      <c r="D194" s="96" t="s">
        <v>78</v>
      </c>
      <c r="E194" s="96">
        <v>750</v>
      </c>
      <c r="F194" s="133">
        <f>H194*E194</f>
        <v>0</v>
      </c>
      <c r="G194" s="102">
        <v>1250</v>
      </c>
      <c r="H194" s="22"/>
      <c r="I194" s="51">
        <f>G194*H194</f>
        <v>0</v>
      </c>
    </row>
    <row r="195" spans="1:9" ht="16.5" thickTop="1">
      <c r="A195" s="1"/>
      <c r="B195" s="281" t="s">
        <v>148</v>
      </c>
      <c r="C195" s="282"/>
      <c r="D195" s="282"/>
      <c r="E195" s="282"/>
      <c r="F195" s="282"/>
      <c r="G195" s="282"/>
      <c r="H195" s="282"/>
      <c r="I195" s="283"/>
    </row>
    <row r="196" spans="1:9" ht="16.5" thickBot="1">
      <c r="A196" s="1"/>
      <c r="B196" s="270" t="s">
        <v>145</v>
      </c>
      <c r="C196" s="271"/>
      <c r="D196" s="271"/>
      <c r="E196" s="271"/>
      <c r="F196" s="271"/>
      <c r="G196" s="271"/>
      <c r="H196" s="271"/>
      <c r="I196" s="272"/>
    </row>
    <row r="197" spans="1:9" ht="22.5" thickBot="1" thickTop="1">
      <c r="A197" s="1"/>
      <c r="B197" s="91" t="s">
        <v>195</v>
      </c>
      <c r="C197" s="101" t="s">
        <v>190</v>
      </c>
      <c r="D197" s="96" t="s">
        <v>78</v>
      </c>
      <c r="E197" s="96">
        <v>750</v>
      </c>
      <c r="F197" s="133">
        <f>H197*E197</f>
        <v>0</v>
      </c>
      <c r="G197" s="102">
        <v>1650</v>
      </c>
      <c r="H197" s="22"/>
      <c r="I197" s="51">
        <f>G197*H197</f>
        <v>0</v>
      </c>
    </row>
    <row r="198" spans="1:9" ht="17.25" thickBot="1" thickTop="1">
      <c r="A198" s="1"/>
      <c r="B198" s="290" t="s">
        <v>146</v>
      </c>
      <c r="C198" s="291"/>
      <c r="D198" s="291"/>
      <c r="E198" s="291"/>
      <c r="F198" s="291"/>
      <c r="G198" s="291"/>
      <c r="H198" s="291"/>
      <c r="I198" s="292"/>
    </row>
    <row r="199" spans="1:9" ht="22.5" thickBot="1" thickTop="1">
      <c r="A199" s="1"/>
      <c r="B199" s="55" t="s">
        <v>196</v>
      </c>
      <c r="C199" s="101" t="s">
        <v>190</v>
      </c>
      <c r="D199" s="98" t="s">
        <v>78</v>
      </c>
      <c r="E199" s="98">
        <v>750</v>
      </c>
      <c r="F199" s="133">
        <f>H199*E199</f>
        <v>0</v>
      </c>
      <c r="G199" s="119">
        <v>1150</v>
      </c>
      <c r="H199" s="22"/>
      <c r="I199" s="51">
        <f>G199*H199</f>
        <v>0</v>
      </c>
    </row>
    <row r="200" spans="1:9" ht="22.5" thickBot="1" thickTop="1">
      <c r="A200" s="1"/>
      <c r="B200" s="85" t="s">
        <v>197</v>
      </c>
      <c r="C200" s="101" t="s">
        <v>190</v>
      </c>
      <c r="D200" s="99" t="s">
        <v>78</v>
      </c>
      <c r="E200" s="99">
        <v>750</v>
      </c>
      <c r="F200" s="133">
        <f>H200*E200</f>
        <v>0</v>
      </c>
      <c r="G200" s="219">
        <v>1850</v>
      </c>
      <c r="H200" s="22"/>
      <c r="I200" s="51">
        <f>G200*H200</f>
        <v>0</v>
      </c>
    </row>
    <row r="201" spans="1:9" ht="22.5" thickBot="1" thickTop="1">
      <c r="A201" s="1"/>
      <c r="B201" s="86" t="s">
        <v>198</v>
      </c>
      <c r="C201" s="101" t="s">
        <v>190</v>
      </c>
      <c r="D201" s="100" t="s">
        <v>78</v>
      </c>
      <c r="E201" s="100">
        <v>750</v>
      </c>
      <c r="F201" s="133">
        <f>H201*E201</f>
        <v>0</v>
      </c>
      <c r="G201" s="219">
        <v>1250</v>
      </c>
      <c r="H201" s="22"/>
      <c r="I201" s="51">
        <f>G201*H201</f>
        <v>0</v>
      </c>
    </row>
    <row r="202" spans="1:9" ht="17.25" thickBot="1" thickTop="1">
      <c r="A202" s="1"/>
      <c r="B202" s="278" t="s">
        <v>149</v>
      </c>
      <c r="C202" s="279"/>
      <c r="D202" s="279"/>
      <c r="E202" s="279"/>
      <c r="F202" s="279"/>
      <c r="G202" s="279"/>
      <c r="H202" s="279"/>
      <c r="I202" s="280"/>
    </row>
    <row r="203" spans="1:9" ht="22.5" thickBot="1" thickTop="1">
      <c r="A203" s="1"/>
      <c r="B203" s="103" t="s">
        <v>199</v>
      </c>
      <c r="C203" s="101" t="s">
        <v>190</v>
      </c>
      <c r="D203" s="104" t="s">
        <v>78</v>
      </c>
      <c r="E203" s="104">
        <v>750</v>
      </c>
      <c r="F203" s="133">
        <f>H203*E203</f>
        <v>0</v>
      </c>
      <c r="G203" s="119">
        <v>1850</v>
      </c>
      <c r="H203" s="22"/>
      <c r="I203" s="51">
        <f>G203*H203</f>
        <v>0</v>
      </c>
    </row>
    <row r="204" spans="1:9" ht="17.25" thickBot="1" thickTop="1">
      <c r="A204" s="1"/>
      <c r="B204" s="278" t="s">
        <v>147</v>
      </c>
      <c r="C204" s="279"/>
      <c r="D204" s="279"/>
      <c r="E204" s="279"/>
      <c r="F204" s="279"/>
      <c r="G204" s="279"/>
      <c r="H204" s="279"/>
      <c r="I204" s="280"/>
    </row>
    <row r="205" spans="1:9" ht="22.5" thickBot="1" thickTop="1">
      <c r="A205" s="1"/>
      <c r="B205" s="55" t="s">
        <v>296</v>
      </c>
      <c r="C205" s="101" t="s">
        <v>200</v>
      </c>
      <c r="D205" s="98" t="s">
        <v>78</v>
      </c>
      <c r="E205" s="98">
        <v>750</v>
      </c>
      <c r="F205" s="133">
        <f>H205*E205</f>
        <v>0</v>
      </c>
      <c r="G205" s="219">
        <v>1150</v>
      </c>
      <c r="H205" s="22"/>
      <c r="I205" s="51">
        <f>G205*H205</f>
        <v>0</v>
      </c>
    </row>
    <row r="206" spans="1:9" ht="22.5" thickBot="1" thickTop="1">
      <c r="A206" s="1"/>
      <c r="B206" s="86" t="s">
        <v>297</v>
      </c>
      <c r="C206" s="101" t="s">
        <v>201</v>
      </c>
      <c r="D206" s="100" t="s">
        <v>78</v>
      </c>
      <c r="E206" s="100">
        <v>750</v>
      </c>
      <c r="F206" s="133">
        <f>H206*E206</f>
        <v>0</v>
      </c>
      <c r="G206" s="219">
        <v>1850</v>
      </c>
      <c r="H206" s="22"/>
      <c r="I206" s="51">
        <f>G206*H206</f>
        <v>0</v>
      </c>
    </row>
    <row r="207" spans="1:9" ht="22.5" thickBot="1" thickTop="1">
      <c r="A207" s="1"/>
      <c r="B207" s="105"/>
      <c r="C207" s="106"/>
      <c r="D207" s="107"/>
      <c r="E207" s="107"/>
      <c r="F207" s="107"/>
      <c r="G207" s="107"/>
      <c r="H207" s="108"/>
      <c r="I207" s="107"/>
    </row>
    <row r="208" spans="1:9" ht="21.75" thickBot="1">
      <c r="A208" s="1"/>
      <c r="B208" s="295" t="s">
        <v>157</v>
      </c>
      <c r="C208" s="296"/>
      <c r="D208" s="137"/>
      <c r="E208" s="130"/>
      <c r="F208" s="130"/>
      <c r="G208" s="293" t="s">
        <v>150</v>
      </c>
      <c r="H208" s="294"/>
      <c r="I208" s="109">
        <f>SUM(I26:I206)</f>
        <v>0</v>
      </c>
    </row>
    <row r="209" spans="1:9" ht="21.75" thickBot="1">
      <c r="A209" s="1"/>
      <c r="B209" s="145" t="s">
        <v>158</v>
      </c>
      <c r="C209" s="146" t="s">
        <v>159</v>
      </c>
      <c r="D209" s="138"/>
      <c r="E209" s="131"/>
      <c r="F209" s="131"/>
      <c r="G209" s="107"/>
      <c r="H209" s="108"/>
      <c r="I209" s="107"/>
    </row>
    <row r="210" spans="1:9" s="113" customFormat="1" ht="21.75" thickBot="1">
      <c r="A210" s="114"/>
      <c r="B210" s="141">
        <f>SUM(F26:F28,F33:F42,F44:F58,F60:F70,F78:F82,F85:F87,F89:F95,F97:F98,F100:F103,F72:F76)/C15</f>
        <v>0</v>
      </c>
      <c r="C210" s="142">
        <f>SUM(B210,F114,F116,F118,F120:F124,F126:F127)/C15</f>
        <v>0</v>
      </c>
      <c r="D210" s="138"/>
      <c r="E210" s="131"/>
      <c r="F210" s="131"/>
      <c r="G210" s="293" t="s">
        <v>156</v>
      </c>
      <c r="H210" s="294"/>
      <c r="I210" s="109">
        <f>I208/C15</f>
        <v>0</v>
      </c>
    </row>
    <row r="211" spans="1:9" s="113" customFormat="1" ht="21.75" thickBot="1">
      <c r="A211" s="114"/>
      <c r="B211" s="297" t="s">
        <v>160</v>
      </c>
      <c r="C211" s="298"/>
      <c r="D211" s="138"/>
      <c r="E211" s="131"/>
      <c r="F211" s="131"/>
      <c r="G211" s="107"/>
      <c r="H211" s="108"/>
      <c r="I211" s="107"/>
    </row>
    <row r="212" spans="1:9" ht="21.75" thickBot="1">
      <c r="A212" s="1"/>
      <c r="B212" s="143">
        <f>B210-1300</f>
        <v>-1300</v>
      </c>
      <c r="C212" s="144">
        <f>C210-1500</f>
        <v>-1500</v>
      </c>
      <c r="D212" s="139"/>
      <c r="E212" s="107"/>
      <c r="F212" s="107"/>
      <c r="G212" s="305" t="s">
        <v>153</v>
      </c>
      <c r="H212" s="306"/>
      <c r="I212" s="109">
        <f>_XLL.ОКРУГЛТ(I208/10,5)</f>
        <v>0</v>
      </c>
    </row>
    <row r="213" spans="1:9" ht="21.75" thickBot="1">
      <c r="A213" s="1"/>
      <c r="B213" s="110"/>
      <c r="C213" s="138"/>
      <c r="D213" s="140"/>
      <c r="E213" s="132"/>
      <c r="F213" s="132"/>
      <c r="G213" s="107"/>
      <c r="H213" s="108"/>
      <c r="I213" s="107"/>
    </row>
    <row r="214" spans="1:12" s="113" customFormat="1" ht="45.75" customHeight="1" thickBot="1">
      <c r="A214" s="114"/>
      <c r="B214" s="262" t="s">
        <v>326</v>
      </c>
      <c r="C214" s="263"/>
      <c r="D214" s="140"/>
      <c r="E214" s="132"/>
      <c r="F214" s="132"/>
      <c r="G214" s="259"/>
      <c r="H214" s="260"/>
      <c r="I214" s="261"/>
      <c r="J214" s="250"/>
      <c r="L214" s="252"/>
    </row>
    <row r="215" spans="1:9" s="113" customFormat="1" ht="21.75" thickBot="1">
      <c r="A215" s="114"/>
      <c r="B215" s="264"/>
      <c r="C215" s="265"/>
      <c r="D215" s="140"/>
      <c r="E215" s="132"/>
      <c r="F215" s="132"/>
      <c r="G215" s="257" t="s">
        <v>325</v>
      </c>
      <c r="H215" s="258"/>
      <c r="I215" s="249">
        <f>I208/100*G214</f>
        <v>0</v>
      </c>
    </row>
    <row r="216" spans="1:9" s="113" customFormat="1" ht="45.75" customHeight="1" thickBot="1">
      <c r="A216" s="114"/>
      <c r="B216" s="266"/>
      <c r="C216" s="267"/>
      <c r="D216" s="140"/>
      <c r="E216" s="132"/>
      <c r="F216" s="132"/>
      <c r="G216" s="107"/>
      <c r="H216" s="108"/>
      <c r="I216" s="107"/>
    </row>
    <row r="217" spans="1:9" ht="30.75" customHeight="1" thickBot="1">
      <c r="A217" s="1"/>
      <c r="B217" s="266"/>
      <c r="C217" s="267"/>
      <c r="D217" s="139"/>
      <c r="E217" s="107"/>
      <c r="F217" s="107"/>
      <c r="G217" s="276" t="s">
        <v>151</v>
      </c>
      <c r="H217" s="277"/>
      <c r="I217" s="109">
        <f>I208+I212-I215</f>
        <v>0</v>
      </c>
    </row>
    <row r="218" spans="2:3" ht="30" customHeight="1">
      <c r="B218" s="266"/>
      <c r="C218" s="267"/>
    </row>
    <row r="219" spans="2:3" ht="15">
      <c r="B219" s="266"/>
      <c r="C219" s="267"/>
    </row>
    <row r="220" spans="2:3" ht="15">
      <c r="B220" s="266"/>
      <c r="C220" s="267"/>
    </row>
    <row r="221" spans="2:3" ht="15.75" thickBot="1">
      <c r="B221" s="268"/>
      <c r="C221" s="269"/>
    </row>
    <row r="222" spans="2:9" ht="15">
      <c r="B222" s="251"/>
      <c r="C222" s="251"/>
      <c r="I222" s="255"/>
    </row>
    <row r="223" spans="2:3" ht="15">
      <c r="B223" s="251"/>
      <c r="C223" s="251"/>
    </row>
    <row r="230" ht="15">
      <c r="B230" s="253"/>
    </row>
    <row r="231" ht="15">
      <c r="B231" s="253"/>
    </row>
    <row r="232" ht="15">
      <c r="B232" s="253"/>
    </row>
    <row r="233" ht="15">
      <c r="B233" s="253"/>
    </row>
  </sheetData>
  <sheetProtection/>
  <mergeCells count="65">
    <mergeCell ref="C13:I13"/>
    <mergeCell ref="C12:I12"/>
    <mergeCell ref="B1:I1"/>
    <mergeCell ref="B2:I5"/>
    <mergeCell ref="B6:I6"/>
    <mergeCell ref="B7:I7"/>
    <mergeCell ref="C8:I8"/>
    <mergeCell ref="B59:I59"/>
    <mergeCell ref="C9:I9"/>
    <mergeCell ref="C10:I10"/>
    <mergeCell ref="C11:I11"/>
    <mergeCell ref="C14:I14"/>
    <mergeCell ref="C15:I15"/>
    <mergeCell ref="C16:I16"/>
    <mergeCell ref="B23:I23"/>
    <mergeCell ref="B25:I25"/>
    <mergeCell ref="B32:I32"/>
    <mergeCell ref="B43:I43"/>
    <mergeCell ref="B18:I21"/>
    <mergeCell ref="B138:I138"/>
    <mergeCell ref="B117:I117"/>
    <mergeCell ref="B71:I71"/>
    <mergeCell ref="B77:I77"/>
    <mergeCell ref="B84:I84"/>
    <mergeCell ref="B88:I88"/>
    <mergeCell ref="B96:I96"/>
    <mergeCell ref="B99:I99"/>
    <mergeCell ref="B104:I104"/>
    <mergeCell ref="B110:I110"/>
    <mergeCell ref="B111:I111"/>
    <mergeCell ref="B113:I113"/>
    <mergeCell ref="B115:I115"/>
    <mergeCell ref="B119:I119"/>
    <mergeCell ref="B125:I125"/>
    <mergeCell ref="B128:I128"/>
    <mergeCell ref="B133:I133"/>
    <mergeCell ref="B137:I137"/>
    <mergeCell ref="G212:H212"/>
    <mergeCell ref="G208:H208"/>
    <mergeCell ref="B190:I190"/>
    <mergeCell ref="B146:I146"/>
    <mergeCell ref="B151:I151"/>
    <mergeCell ref="B186:I186"/>
    <mergeCell ref="B198:I198"/>
    <mergeCell ref="B202:I202"/>
    <mergeCell ref="B204:I204"/>
    <mergeCell ref="G210:H210"/>
    <mergeCell ref="B208:C208"/>
    <mergeCell ref="B211:C211"/>
    <mergeCell ref="B156:I156"/>
    <mergeCell ref="B166:I166"/>
    <mergeCell ref="B168:I168"/>
    <mergeCell ref="B177:I177"/>
    <mergeCell ref="B179:I179"/>
    <mergeCell ref="B185:I185"/>
    <mergeCell ref="G215:H215"/>
    <mergeCell ref="G214:I214"/>
    <mergeCell ref="B214:C214"/>
    <mergeCell ref="B215:C221"/>
    <mergeCell ref="B187:I187"/>
    <mergeCell ref="B172:I172"/>
    <mergeCell ref="G217:H217"/>
    <mergeCell ref="B193:I193"/>
    <mergeCell ref="B195:I195"/>
    <mergeCell ref="B196:I196"/>
  </mergeCells>
  <conditionalFormatting sqref="B212:C212">
    <cfRule type="cellIs" priority="1" dxfId="2" operator="greaterThan">
      <formula>0</formula>
    </cfRule>
    <cfRule type="cellIs" priority="2" dxfId="3" operator="lessThan">
      <formula>0</formula>
    </cfRule>
  </conditionalFormatting>
  <dataValidations count="4">
    <dataValidation type="list" allowBlank="1" showErrorMessage="1" sqref="C16:I16">
      <formula1>$L$1:$L$6</formula1>
    </dataValidation>
    <dataValidation type="list" allowBlank="1" showErrorMessage="1" sqref="C14:I14">
      <formula1>$K$1:$K$25</formula1>
    </dataValidation>
    <dataValidation type="whole" allowBlank="1" showErrorMessage="1" sqref="C15:I15">
      <formula1>0</formula1>
      <formula2>100</formula2>
    </dataValidation>
    <dataValidation type="date" allowBlank="1" showErrorMessage="1" sqref="C11:I11">
      <formula1>1</formula1>
      <formula2>73415</formula2>
    </dataValidation>
  </dataValidations>
  <hyperlinks>
    <hyperlink ref="B13" location="'СХЕМА РАССАДКИ'!R1C1" display="СХЕМА РАССАДКИ №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O145"/>
  <sheetViews>
    <sheetView zoomScalePageLayoutView="0" workbookViewId="0" topLeftCell="A1">
      <selection activeCell="K7" sqref="K7:P25"/>
    </sheetView>
  </sheetViews>
  <sheetFormatPr defaultColWidth="9.140625" defaultRowHeight="15"/>
  <cols>
    <col min="1" max="1" width="4.7109375" style="113" customWidth="1"/>
    <col min="8" max="8" width="2.7109375" style="246" customWidth="1"/>
    <col min="9" max="9" width="2.7109375" style="0" customWidth="1"/>
    <col min="10" max="10" width="4.7109375" style="113" customWidth="1"/>
    <col min="17" max="17" width="2.7109375" style="246" customWidth="1"/>
    <col min="18" max="18" width="2.7109375" style="0" customWidth="1"/>
    <col min="19" max="19" width="4.7109375" style="113" customWidth="1"/>
    <col min="26" max="26" width="2.7109375" style="246" customWidth="1"/>
    <col min="27" max="27" width="2.7109375" style="0" customWidth="1"/>
    <col min="28" max="28" width="4.7109375" style="113" customWidth="1"/>
  </cols>
  <sheetData>
    <row r="2" ht="15.75" thickBot="1"/>
    <row r="3" spans="3:33" ht="15">
      <c r="C3" s="352" t="s">
        <v>321</v>
      </c>
      <c r="D3" s="353"/>
      <c r="E3" s="353"/>
      <c r="F3" s="354"/>
      <c r="L3" s="352" t="s">
        <v>322</v>
      </c>
      <c r="M3" s="353"/>
      <c r="N3" s="353"/>
      <c r="O3" s="354"/>
      <c r="U3" s="352" t="s">
        <v>323</v>
      </c>
      <c r="V3" s="353"/>
      <c r="W3" s="353"/>
      <c r="X3" s="354"/>
      <c r="AD3" s="352" t="s">
        <v>324</v>
      </c>
      <c r="AE3" s="353"/>
      <c r="AF3" s="353"/>
      <c r="AG3" s="354"/>
    </row>
    <row r="4" spans="3:33" ht="15">
      <c r="C4" s="355"/>
      <c r="D4" s="356"/>
      <c r="E4" s="356"/>
      <c r="F4" s="357"/>
      <c r="L4" s="355"/>
      <c r="M4" s="356"/>
      <c r="N4" s="356"/>
      <c r="O4" s="357"/>
      <c r="U4" s="355"/>
      <c r="V4" s="356"/>
      <c r="W4" s="356"/>
      <c r="X4" s="357"/>
      <c r="AD4" s="355"/>
      <c r="AE4" s="356"/>
      <c r="AF4" s="356"/>
      <c r="AG4" s="357"/>
    </row>
    <row r="5" spans="3:33" ht="15.75" thickBot="1">
      <c r="C5" s="358"/>
      <c r="D5" s="359"/>
      <c r="E5" s="359"/>
      <c r="F5" s="360"/>
      <c r="L5" s="358"/>
      <c r="M5" s="359"/>
      <c r="N5" s="359"/>
      <c r="O5" s="360"/>
      <c r="U5" s="358"/>
      <c r="V5" s="359"/>
      <c r="W5" s="359"/>
      <c r="X5" s="360"/>
      <c r="AD5" s="358"/>
      <c r="AE5" s="359"/>
      <c r="AF5" s="359"/>
      <c r="AG5" s="360"/>
    </row>
    <row r="7" spans="2:41" ht="15">
      <c r="B7" s="351"/>
      <c r="C7" s="351"/>
      <c r="D7" s="351"/>
      <c r="E7" s="351"/>
      <c r="F7" s="351"/>
      <c r="G7" s="351"/>
      <c r="H7" s="247"/>
      <c r="K7" s="351"/>
      <c r="L7" s="351"/>
      <c r="M7" s="351"/>
      <c r="N7" s="351"/>
      <c r="O7" s="351"/>
      <c r="P7" s="351"/>
      <c r="Q7" s="247"/>
      <c r="T7" s="351"/>
      <c r="U7" s="351"/>
      <c r="V7" s="351"/>
      <c r="W7" s="351"/>
      <c r="X7" s="351"/>
      <c r="Y7" s="351"/>
      <c r="Z7" s="247"/>
      <c r="AC7" s="351"/>
      <c r="AD7" s="351"/>
      <c r="AE7" s="351"/>
      <c r="AF7" s="351"/>
      <c r="AG7" s="351"/>
      <c r="AH7" s="351"/>
      <c r="AJ7" s="245"/>
      <c r="AK7" s="245"/>
      <c r="AL7" s="245"/>
      <c r="AM7" s="245"/>
      <c r="AN7" s="245"/>
      <c r="AO7" s="245"/>
    </row>
    <row r="8" spans="2:41" ht="15">
      <c r="B8" s="351"/>
      <c r="C8" s="351"/>
      <c r="D8" s="351"/>
      <c r="E8" s="351"/>
      <c r="F8" s="351"/>
      <c r="G8" s="351"/>
      <c r="H8" s="247"/>
      <c r="K8" s="351"/>
      <c r="L8" s="351"/>
      <c r="M8" s="351"/>
      <c r="N8" s="351"/>
      <c r="O8" s="351"/>
      <c r="P8" s="351"/>
      <c r="Q8" s="247"/>
      <c r="T8" s="351"/>
      <c r="U8" s="351"/>
      <c r="V8" s="351"/>
      <c r="W8" s="351"/>
      <c r="X8" s="351"/>
      <c r="Y8" s="351"/>
      <c r="Z8" s="247"/>
      <c r="AC8" s="351"/>
      <c r="AD8" s="351"/>
      <c r="AE8" s="351"/>
      <c r="AF8" s="351"/>
      <c r="AG8" s="351"/>
      <c r="AH8" s="351"/>
      <c r="AJ8" s="245"/>
      <c r="AK8" s="245"/>
      <c r="AL8" s="245"/>
      <c r="AM8" s="245"/>
      <c r="AN8" s="245"/>
      <c r="AO8" s="245"/>
    </row>
    <row r="9" spans="2:41" ht="15">
      <c r="B9" s="351"/>
      <c r="C9" s="351"/>
      <c r="D9" s="351"/>
      <c r="E9" s="351"/>
      <c r="F9" s="351"/>
      <c r="G9" s="351"/>
      <c r="H9" s="247"/>
      <c r="K9" s="351"/>
      <c r="L9" s="351"/>
      <c r="M9" s="351"/>
      <c r="N9" s="351"/>
      <c r="O9" s="351"/>
      <c r="P9" s="351"/>
      <c r="Q9" s="247"/>
      <c r="T9" s="351"/>
      <c r="U9" s="351"/>
      <c r="V9" s="351"/>
      <c r="W9" s="351"/>
      <c r="X9" s="351"/>
      <c r="Y9" s="351"/>
      <c r="Z9" s="247"/>
      <c r="AC9" s="351"/>
      <c r="AD9" s="351"/>
      <c r="AE9" s="351"/>
      <c r="AF9" s="351"/>
      <c r="AG9" s="351"/>
      <c r="AH9" s="351"/>
      <c r="AJ9" s="245"/>
      <c r="AK9" s="245"/>
      <c r="AL9" s="245"/>
      <c r="AM9" s="245"/>
      <c r="AN9" s="245"/>
      <c r="AO9" s="245"/>
    </row>
    <row r="10" spans="2:41" ht="15">
      <c r="B10" s="351"/>
      <c r="C10" s="351"/>
      <c r="D10" s="351"/>
      <c r="E10" s="351"/>
      <c r="F10" s="351"/>
      <c r="G10" s="351"/>
      <c r="H10" s="247"/>
      <c r="K10" s="351"/>
      <c r="L10" s="351"/>
      <c r="M10" s="351"/>
      <c r="N10" s="351"/>
      <c r="O10" s="351"/>
      <c r="P10" s="351"/>
      <c r="Q10" s="247"/>
      <c r="T10" s="351"/>
      <c r="U10" s="351"/>
      <c r="V10" s="351"/>
      <c r="W10" s="351"/>
      <c r="X10" s="351"/>
      <c r="Y10" s="351"/>
      <c r="Z10" s="247"/>
      <c r="AC10" s="351"/>
      <c r="AD10" s="351"/>
      <c r="AE10" s="351"/>
      <c r="AF10" s="351"/>
      <c r="AG10" s="351"/>
      <c r="AH10" s="351"/>
      <c r="AJ10" s="245"/>
      <c r="AK10" s="245"/>
      <c r="AL10" s="245"/>
      <c r="AM10" s="245"/>
      <c r="AN10" s="245"/>
      <c r="AO10" s="245"/>
    </row>
    <row r="11" spans="2:41" ht="15">
      <c r="B11" s="351"/>
      <c r="C11" s="351"/>
      <c r="D11" s="351"/>
      <c r="E11" s="351"/>
      <c r="F11" s="351"/>
      <c r="G11" s="351"/>
      <c r="H11" s="247"/>
      <c r="K11" s="351"/>
      <c r="L11" s="351"/>
      <c r="M11" s="351"/>
      <c r="N11" s="351"/>
      <c r="O11" s="351"/>
      <c r="P11" s="351"/>
      <c r="Q11" s="247"/>
      <c r="T11" s="351"/>
      <c r="U11" s="351"/>
      <c r="V11" s="351"/>
      <c r="W11" s="351"/>
      <c r="X11" s="351"/>
      <c r="Y11" s="351"/>
      <c r="Z11" s="247"/>
      <c r="AC11" s="351"/>
      <c r="AD11" s="351"/>
      <c r="AE11" s="351"/>
      <c r="AF11" s="351"/>
      <c r="AG11" s="351"/>
      <c r="AH11" s="351"/>
      <c r="AJ11" s="245"/>
      <c r="AK11" s="245"/>
      <c r="AL11" s="245"/>
      <c r="AM11" s="245"/>
      <c r="AN11" s="245"/>
      <c r="AO11" s="245"/>
    </row>
    <row r="12" spans="2:41" ht="15">
      <c r="B12" s="351"/>
      <c r="C12" s="351"/>
      <c r="D12" s="351"/>
      <c r="E12" s="351"/>
      <c r="F12" s="351"/>
      <c r="G12" s="351"/>
      <c r="H12" s="247"/>
      <c r="K12" s="351"/>
      <c r="L12" s="351"/>
      <c r="M12" s="351"/>
      <c r="N12" s="351"/>
      <c r="O12" s="351"/>
      <c r="P12" s="351"/>
      <c r="Q12" s="247"/>
      <c r="T12" s="351"/>
      <c r="U12" s="351"/>
      <c r="V12" s="351"/>
      <c r="W12" s="351"/>
      <c r="X12" s="351"/>
      <c r="Y12" s="351"/>
      <c r="Z12" s="247"/>
      <c r="AC12" s="351"/>
      <c r="AD12" s="351"/>
      <c r="AE12" s="351"/>
      <c r="AF12" s="351"/>
      <c r="AG12" s="351"/>
      <c r="AH12" s="351"/>
      <c r="AJ12" s="245"/>
      <c r="AK12" s="245"/>
      <c r="AL12" s="245"/>
      <c r="AM12" s="245"/>
      <c r="AN12" s="245"/>
      <c r="AO12" s="245"/>
    </row>
    <row r="13" spans="2:41" ht="15" customHeight="1">
      <c r="B13" s="351"/>
      <c r="C13" s="351"/>
      <c r="D13" s="351"/>
      <c r="E13" s="351"/>
      <c r="F13" s="351"/>
      <c r="G13" s="351"/>
      <c r="H13" s="247"/>
      <c r="K13" s="351"/>
      <c r="L13" s="351"/>
      <c r="M13" s="351"/>
      <c r="N13" s="351"/>
      <c r="O13" s="351"/>
      <c r="P13" s="351"/>
      <c r="Q13" s="247"/>
      <c r="T13" s="351"/>
      <c r="U13" s="351"/>
      <c r="V13" s="351"/>
      <c r="W13" s="351"/>
      <c r="X13" s="351"/>
      <c r="Y13" s="351"/>
      <c r="Z13" s="247"/>
      <c r="AC13" s="351"/>
      <c r="AD13" s="351"/>
      <c r="AE13" s="351"/>
      <c r="AF13" s="351"/>
      <c r="AG13" s="351"/>
      <c r="AH13" s="351"/>
      <c r="AJ13" s="245"/>
      <c r="AK13" s="245"/>
      <c r="AL13" s="245"/>
      <c r="AM13" s="245"/>
      <c r="AN13" s="245"/>
      <c r="AO13" s="245"/>
    </row>
    <row r="14" spans="1:41" ht="15" customHeight="1">
      <c r="A14" s="361">
        <v>1</v>
      </c>
      <c r="B14" s="351"/>
      <c r="C14" s="351"/>
      <c r="D14" s="351"/>
      <c r="E14" s="351"/>
      <c r="F14" s="351"/>
      <c r="G14" s="351"/>
      <c r="H14" s="247"/>
      <c r="J14" s="361">
        <v>1</v>
      </c>
      <c r="K14" s="351"/>
      <c r="L14" s="351"/>
      <c r="M14" s="351"/>
      <c r="N14" s="351"/>
      <c r="O14" s="351"/>
      <c r="P14" s="351"/>
      <c r="Q14" s="247"/>
      <c r="S14" s="361">
        <v>1</v>
      </c>
      <c r="T14" s="351"/>
      <c r="U14" s="351"/>
      <c r="V14" s="351"/>
      <c r="W14" s="351"/>
      <c r="X14" s="351"/>
      <c r="Y14" s="351"/>
      <c r="Z14" s="247"/>
      <c r="AB14" s="361">
        <v>1</v>
      </c>
      <c r="AC14" s="351"/>
      <c r="AD14" s="351"/>
      <c r="AE14" s="351"/>
      <c r="AF14" s="351"/>
      <c r="AG14" s="351"/>
      <c r="AH14" s="351"/>
      <c r="AJ14" s="245"/>
      <c r="AK14" s="245"/>
      <c r="AL14" s="245"/>
      <c r="AM14" s="245"/>
      <c r="AN14" s="245"/>
      <c r="AO14" s="245"/>
    </row>
    <row r="15" spans="1:41" ht="15" customHeight="1">
      <c r="A15" s="361"/>
      <c r="B15" s="351"/>
      <c r="C15" s="351"/>
      <c r="D15" s="351"/>
      <c r="E15" s="351"/>
      <c r="F15" s="351"/>
      <c r="G15" s="351"/>
      <c r="H15" s="247"/>
      <c r="J15" s="361"/>
      <c r="K15" s="351"/>
      <c r="L15" s="351"/>
      <c r="M15" s="351"/>
      <c r="N15" s="351"/>
      <c r="O15" s="351"/>
      <c r="P15" s="351"/>
      <c r="Q15" s="247"/>
      <c r="S15" s="361"/>
      <c r="T15" s="351"/>
      <c r="U15" s="351"/>
      <c r="V15" s="351"/>
      <c r="W15" s="351"/>
      <c r="X15" s="351"/>
      <c r="Y15" s="351"/>
      <c r="Z15" s="247"/>
      <c r="AB15" s="361"/>
      <c r="AC15" s="351"/>
      <c r="AD15" s="351"/>
      <c r="AE15" s="351"/>
      <c r="AF15" s="351"/>
      <c r="AG15" s="351"/>
      <c r="AH15" s="351"/>
      <c r="AJ15" s="245"/>
      <c r="AK15" s="245"/>
      <c r="AL15" s="245"/>
      <c r="AM15" s="245"/>
      <c r="AN15" s="245"/>
      <c r="AO15" s="245"/>
    </row>
    <row r="16" spans="1:41" ht="15">
      <c r="A16" s="361"/>
      <c r="B16" s="351"/>
      <c r="C16" s="351"/>
      <c r="D16" s="351"/>
      <c r="E16" s="351"/>
      <c r="F16" s="351"/>
      <c r="G16" s="351"/>
      <c r="H16" s="247"/>
      <c r="J16" s="361"/>
      <c r="K16" s="351"/>
      <c r="L16" s="351"/>
      <c r="M16" s="351"/>
      <c r="N16" s="351"/>
      <c r="O16" s="351"/>
      <c r="P16" s="351"/>
      <c r="Q16" s="247"/>
      <c r="S16" s="361"/>
      <c r="T16" s="351"/>
      <c r="U16" s="351"/>
      <c r="V16" s="351"/>
      <c r="W16" s="351"/>
      <c r="X16" s="351"/>
      <c r="Y16" s="351"/>
      <c r="Z16" s="247"/>
      <c r="AB16" s="361"/>
      <c r="AC16" s="351"/>
      <c r="AD16" s="351"/>
      <c r="AE16" s="351"/>
      <c r="AF16" s="351"/>
      <c r="AG16" s="351"/>
      <c r="AH16" s="351"/>
      <c r="AJ16" s="245"/>
      <c r="AK16" s="245"/>
      <c r="AL16" s="245"/>
      <c r="AM16" s="245"/>
      <c r="AN16" s="245"/>
      <c r="AO16" s="245"/>
    </row>
    <row r="17" spans="2:41" ht="15">
      <c r="B17" s="351"/>
      <c r="C17" s="351"/>
      <c r="D17" s="351"/>
      <c r="E17" s="351"/>
      <c r="F17" s="351"/>
      <c r="G17" s="351"/>
      <c r="H17" s="247"/>
      <c r="K17" s="351"/>
      <c r="L17" s="351"/>
      <c r="M17" s="351"/>
      <c r="N17" s="351"/>
      <c r="O17" s="351"/>
      <c r="P17" s="351"/>
      <c r="Q17" s="247"/>
      <c r="T17" s="351"/>
      <c r="U17" s="351"/>
      <c r="V17" s="351"/>
      <c r="W17" s="351"/>
      <c r="X17" s="351"/>
      <c r="Y17" s="351"/>
      <c r="Z17" s="247"/>
      <c r="AC17" s="351"/>
      <c r="AD17" s="351"/>
      <c r="AE17" s="351"/>
      <c r="AF17" s="351"/>
      <c r="AG17" s="351"/>
      <c r="AH17" s="351"/>
      <c r="AJ17" s="245"/>
      <c r="AK17" s="245"/>
      <c r="AL17" s="245"/>
      <c r="AM17" s="245"/>
      <c r="AN17" s="245"/>
      <c r="AO17" s="245"/>
    </row>
    <row r="18" spans="2:41" ht="15">
      <c r="B18" s="351"/>
      <c r="C18" s="351"/>
      <c r="D18" s="351"/>
      <c r="E18" s="351"/>
      <c r="F18" s="351"/>
      <c r="G18" s="351"/>
      <c r="H18" s="247"/>
      <c r="K18" s="351"/>
      <c r="L18" s="351"/>
      <c r="M18" s="351"/>
      <c r="N18" s="351"/>
      <c r="O18" s="351"/>
      <c r="P18" s="351"/>
      <c r="Q18" s="247"/>
      <c r="T18" s="351"/>
      <c r="U18" s="351"/>
      <c r="V18" s="351"/>
      <c r="W18" s="351"/>
      <c r="X18" s="351"/>
      <c r="Y18" s="351"/>
      <c r="Z18" s="247"/>
      <c r="AC18" s="351"/>
      <c r="AD18" s="351"/>
      <c r="AE18" s="351"/>
      <c r="AF18" s="351"/>
      <c r="AG18" s="351"/>
      <c r="AH18" s="351"/>
      <c r="AJ18" s="245"/>
      <c r="AK18" s="245"/>
      <c r="AL18" s="245"/>
      <c r="AM18" s="245"/>
      <c r="AN18" s="245"/>
      <c r="AO18" s="245"/>
    </row>
    <row r="19" spans="2:41" ht="15">
      <c r="B19" s="351"/>
      <c r="C19" s="351"/>
      <c r="D19" s="351"/>
      <c r="E19" s="351"/>
      <c r="F19" s="351"/>
      <c r="G19" s="351"/>
      <c r="H19" s="247"/>
      <c r="K19" s="351"/>
      <c r="L19" s="351"/>
      <c r="M19" s="351"/>
      <c r="N19" s="351"/>
      <c r="O19" s="351"/>
      <c r="P19" s="351"/>
      <c r="Q19" s="247"/>
      <c r="T19" s="351"/>
      <c r="U19" s="351"/>
      <c r="V19" s="351"/>
      <c r="W19" s="351"/>
      <c r="X19" s="351"/>
      <c r="Y19" s="351"/>
      <c r="Z19" s="247"/>
      <c r="AC19" s="351"/>
      <c r="AD19" s="351"/>
      <c r="AE19" s="351"/>
      <c r="AF19" s="351"/>
      <c r="AG19" s="351"/>
      <c r="AH19" s="351"/>
      <c r="AJ19" s="245"/>
      <c r="AK19" s="245"/>
      <c r="AL19" s="245"/>
      <c r="AM19" s="245"/>
      <c r="AN19" s="245"/>
      <c r="AO19" s="245"/>
    </row>
    <row r="20" spans="2:41" ht="15">
      <c r="B20" s="351"/>
      <c r="C20" s="351"/>
      <c r="D20" s="351"/>
      <c r="E20" s="351"/>
      <c r="F20" s="351"/>
      <c r="G20" s="351"/>
      <c r="H20" s="247"/>
      <c r="K20" s="351"/>
      <c r="L20" s="351"/>
      <c r="M20" s="351"/>
      <c r="N20" s="351"/>
      <c r="O20" s="351"/>
      <c r="P20" s="351"/>
      <c r="Q20" s="247"/>
      <c r="T20" s="351"/>
      <c r="U20" s="351"/>
      <c r="V20" s="351"/>
      <c r="W20" s="351"/>
      <c r="X20" s="351"/>
      <c r="Y20" s="351"/>
      <c r="Z20" s="247"/>
      <c r="AC20" s="351"/>
      <c r="AD20" s="351"/>
      <c r="AE20" s="351"/>
      <c r="AF20" s="351"/>
      <c r="AG20" s="351"/>
      <c r="AH20" s="351"/>
      <c r="AJ20" s="245"/>
      <c r="AK20" s="245"/>
      <c r="AL20" s="245"/>
      <c r="AM20" s="245"/>
      <c r="AN20" s="245"/>
      <c r="AO20" s="245"/>
    </row>
    <row r="21" spans="2:41" ht="15">
      <c r="B21" s="351"/>
      <c r="C21" s="351"/>
      <c r="D21" s="351"/>
      <c r="E21" s="351"/>
      <c r="F21" s="351"/>
      <c r="G21" s="351"/>
      <c r="H21" s="247"/>
      <c r="K21" s="351"/>
      <c r="L21" s="351"/>
      <c r="M21" s="351"/>
      <c r="N21" s="351"/>
      <c r="O21" s="351"/>
      <c r="P21" s="351"/>
      <c r="Q21" s="247"/>
      <c r="T21" s="351"/>
      <c r="U21" s="351"/>
      <c r="V21" s="351"/>
      <c r="W21" s="351"/>
      <c r="X21" s="351"/>
      <c r="Y21" s="351"/>
      <c r="Z21" s="247"/>
      <c r="AC21" s="351"/>
      <c r="AD21" s="351"/>
      <c r="AE21" s="351"/>
      <c r="AF21" s="351"/>
      <c r="AG21" s="351"/>
      <c r="AH21" s="351"/>
      <c r="AJ21" s="245"/>
      <c r="AK21" s="245"/>
      <c r="AL21" s="245"/>
      <c r="AM21" s="245"/>
      <c r="AN21" s="245"/>
      <c r="AO21" s="245"/>
    </row>
    <row r="22" spans="2:41" ht="15">
      <c r="B22" s="351"/>
      <c r="C22" s="351"/>
      <c r="D22" s="351"/>
      <c r="E22" s="351"/>
      <c r="F22" s="351"/>
      <c r="G22" s="351"/>
      <c r="H22" s="247"/>
      <c r="K22" s="351"/>
      <c r="L22" s="351"/>
      <c r="M22" s="351"/>
      <c r="N22" s="351"/>
      <c r="O22" s="351"/>
      <c r="P22" s="351"/>
      <c r="Q22" s="247"/>
      <c r="T22" s="351"/>
      <c r="U22" s="351"/>
      <c r="V22" s="351"/>
      <c r="W22" s="351"/>
      <c r="X22" s="351"/>
      <c r="Y22" s="351"/>
      <c r="Z22" s="247"/>
      <c r="AC22" s="351"/>
      <c r="AD22" s="351"/>
      <c r="AE22" s="351"/>
      <c r="AF22" s="351"/>
      <c r="AG22" s="351"/>
      <c r="AH22" s="351"/>
      <c r="AJ22" s="245"/>
      <c r="AK22" s="245"/>
      <c r="AL22" s="245"/>
      <c r="AM22" s="245"/>
      <c r="AN22" s="245"/>
      <c r="AO22" s="245"/>
    </row>
    <row r="23" spans="2:41" ht="15">
      <c r="B23" s="351"/>
      <c r="C23" s="351"/>
      <c r="D23" s="351"/>
      <c r="E23" s="351"/>
      <c r="F23" s="351"/>
      <c r="G23" s="351"/>
      <c r="H23" s="247"/>
      <c r="K23" s="351"/>
      <c r="L23" s="351"/>
      <c r="M23" s="351"/>
      <c r="N23" s="351"/>
      <c r="O23" s="351"/>
      <c r="P23" s="351"/>
      <c r="Q23" s="247"/>
      <c r="T23" s="351"/>
      <c r="U23" s="351"/>
      <c r="V23" s="351"/>
      <c r="W23" s="351"/>
      <c r="X23" s="351"/>
      <c r="Y23" s="351"/>
      <c r="Z23" s="247"/>
      <c r="AC23" s="351"/>
      <c r="AD23" s="351"/>
      <c r="AE23" s="351"/>
      <c r="AF23" s="351"/>
      <c r="AG23" s="351"/>
      <c r="AH23" s="351"/>
      <c r="AJ23" s="245"/>
      <c r="AK23" s="245"/>
      <c r="AL23" s="245"/>
      <c r="AM23" s="245"/>
      <c r="AN23" s="245"/>
      <c r="AO23" s="245"/>
    </row>
    <row r="24" spans="2:41" ht="15">
      <c r="B24" s="351"/>
      <c r="C24" s="351"/>
      <c r="D24" s="351"/>
      <c r="E24" s="351"/>
      <c r="F24" s="351"/>
      <c r="G24" s="351"/>
      <c r="H24" s="247"/>
      <c r="K24" s="351"/>
      <c r="L24" s="351"/>
      <c r="M24" s="351"/>
      <c r="N24" s="351"/>
      <c r="O24" s="351"/>
      <c r="P24" s="351"/>
      <c r="Q24" s="247"/>
      <c r="T24" s="351"/>
      <c r="U24" s="351"/>
      <c r="V24" s="351"/>
      <c r="W24" s="351"/>
      <c r="X24" s="351"/>
      <c r="Y24" s="351"/>
      <c r="Z24" s="247"/>
      <c r="AC24" s="351"/>
      <c r="AD24" s="351"/>
      <c r="AE24" s="351"/>
      <c r="AF24" s="351"/>
      <c r="AG24" s="351"/>
      <c r="AH24" s="351"/>
      <c r="AJ24" s="245"/>
      <c r="AK24" s="245"/>
      <c r="AL24" s="245"/>
      <c r="AM24" s="245"/>
      <c r="AN24" s="245"/>
      <c r="AO24" s="245"/>
    </row>
    <row r="25" spans="2:41" ht="15">
      <c r="B25" s="351"/>
      <c r="C25" s="351"/>
      <c r="D25" s="351"/>
      <c r="E25" s="351"/>
      <c r="F25" s="351"/>
      <c r="G25" s="351"/>
      <c r="H25" s="247"/>
      <c r="K25" s="351"/>
      <c r="L25" s="351"/>
      <c r="M25" s="351"/>
      <c r="N25" s="351"/>
      <c r="O25" s="351"/>
      <c r="P25" s="351"/>
      <c r="Q25" s="247"/>
      <c r="T25" s="351"/>
      <c r="U25" s="351"/>
      <c r="V25" s="351"/>
      <c r="W25" s="351"/>
      <c r="X25" s="351"/>
      <c r="Y25" s="351"/>
      <c r="Z25" s="247"/>
      <c r="AC25" s="351"/>
      <c r="AD25" s="351"/>
      <c r="AE25" s="351"/>
      <c r="AF25" s="351"/>
      <c r="AG25" s="351"/>
      <c r="AH25" s="351"/>
      <c r="AJ25" s="245"/>
      <c r="AK25" s="245"/>
      <c r="AL25" s="245"/>
      <c r="AM25" s="245"/>
      <c r="AN25" s="245"/>
      <c r="AO25" s="245"/>
    </row>
    <row r="27" spans="2:34" ht="15">
      <c r="B27" s="351"/>
      <c r="C27" s="351"/>
      <c r="D27" s="351"/>
      <c r="E27" s="351"/>
      <c r="F27" s="351"/>
      <c r="G27" s="351"/>
      <c r="H27" s="247"/>
      <c r="K27" s="351"/>
      <c r="L27" s="351"/>
      <c r="M27" s="351"/>
      <c r="N27" s="351"/>
      <c r="O27" s="351"/>
      <c r="P27" s="351"/>
      <c r="Q27" s="247"/>
      <c r="T27" s="245"/>
      <c r="U27" s="245"/>
      <c r="V27" s="245"/>
      <c r="W27" s="245"/>
      <c r="X27" s="245"/>
      <c r="Y27" s="245"/>
      <c r="Z27" s="248"/>
      <c r="AC27" s="351"/>
      <c r="AD27" s="351"/>
      <c r="AE27" s="351"/>
      <c r="AF27" s="351"/>
      <c r="AG27" s="351"/>
      <c r="AH27" s="351"/>
    </row>
    <row r="28" spans="2:34" ht="15">
      <c r="B28" s="351"/>
      <c r="C28" s="351"/>
      <c r="D28" s="351"/>
      <c r="E28" s="351"/>
      <c r="F28" s="351"/>
      <c r="G28" s="351"/>
      <c r="H28" s="247"/>
      <c r="K28" s="351"/>
      <c r="L28" s="351"/>
      <c r="M28" s="351"/>
      <c r="N28" s="351"/>
      <c r="O28" s="351"/>
      <c r="P28" s="351"/>
      <c r="Q28" s="247"/>
      <c r="T28" s="245"/>
      <c r="U28" s="245"/>
      <c r="V28" s="245"/>
      <c r="W28" s="245"/>
      <c r="X28" s="245"/>
      <c r="Y28" s="245"/>
      <c r="Z28" s="248"/>
      <c r="AC28" s="351"/>
      <c r="AD28" s="351"/>
      <c r="AE28" s="351"/>
      <c r="AF28" s="351"/>
      <c r="AG28" s="351"/>
      <c r="AH28" s="351"/>
    </row>
    <row r="29" spans="2:34" ht="15">
      <c r="B29" s="351"/>
      <c r="C29" s="351"/>
      <c r="D29" s="351"/>
      <c r="E29" s="351"/>
      <c r="F29" s="351"/>
      <c r="G29" s="351"/>
      <c r="H29" s="247"/>
      <c r="K29" s="351"/>
      <c r="L29" s="351"/>
      <c r="M29" s="351"/>
      <c r="N29" s="351"/>
      <c r="O29" s="351"/>
      <c r="P29" s="351"/>
      <c r="Q29" s="247"/>
      <c r="T29" s="245"/>
      <c r="U29" s="245"/>
      <c r="V29" s="245"/>
      <c r="W29" s="245"/>
      <c r="X29" s="245"/>
      <c r="Y29" s="245"/>
      <c r="Z29" s="248"/>
      <c r="AC29" s="351"/>
      <c r="AD29" s="351"/>
      <c r="AE29" s="351"/>
      <c r="AF29" s="351"/>
      <c r="AG29" s="351"/>
      <c r="AH29" s="351"/>
    </row>
    <row r="30" spans="2:34" ht="15">
      <c r="B30" s="351"/>
      <c r="C30" s="351"/>
      <c r="D30" s="351"/>
      <c r="E30" s="351"/>
      <c r="F30" s="351"/>
      <c r="G30" s="351"/>
      <c r="H30" s="247"/>
      <c r="K30" s="351"/>
      <c r="L30" s="351"/>
      <c r="M30" s="351"/>
      <c r="N30" s="351"/>
      <c r="O30" s="351"/>
      <c r="P30" s="351"/>
      <c r="Q30" s="247"/>
      <c r="T30" s="245"/>
      <c r="U30" s="245"/>
      <c r="V30" s="245"/>
      <c r="W30" s="245"/>
      <c r="X30" s="245"/>
      <c r="Y30" s="245"/>
      <c r="Z30" s="248"/>
      <c r="AC30" s="351"/>
      <c r="AD30" s="351"/>
      <c r="AE30" s="351"/>
      <c r="AF30" s="351"/>
      <c r="AG30" s="351"/>
      <c r="AH30" s="351"/>
    </row>
    <row r="31" spans="2:34" ht="15">
      <c r="B31" s="351"/>
      <c r="C31" s="351"/>
      <c r="D31" s="351"/>
      <c r="E31" s="351"/>
      <c r="F31" s="351"/>
      <c r="G31" s="351"/>
      <c r="H31" s="247"/>
      <c r="K31" s="351"/>
      <c r="L31" s="351"/>
      <c r="M31" s="351"/>
      <c r="N31" s="351"/>
      <c r="O31" s="351"/>
      <c r="P31" s="351"/>
      <c r="Q31" s="247"/>
      <c r="T31" s="245"/>
      <c r="U31" s="245"/>
      <c r="V31" s="245"/>
      <c r="W31" s="245"/>
      <c r="X31" s="245"/>
      <c r="Y31" s="245"/>
      <c r="Z31" s="248"/>
      <c r="AC31" s="351"/>
      <c r="AD31" s="351"/>
      <c r="AE31" s="351"/>
      <c r="AF31" s="351"/>
      <c r="AG31" s="351"/>
      <c r="AH31" s="351"/>
    </row>
    <row r="32" spans="2:34" ht="15">
      <c r="B32" s="351"/>
      <c r="C32" s="351"/>
      <c r="D32" s="351"/>
      <c r="E32" s="351"/>
      <c r="F32" s="351"/>
      <c r="G32" s="351"/>
      <c r="H32" s="247"/>
      <c r="K32" s="351"/>
      <c r="L32" s="351"/>
      <c r="M32" s="351"/>
      <c r="N32" s="351"/>
      <c r="O32" s="351"/>
      <c r="P32" s="351"/>
      <c r="Q32" s="247"/>
      <c r="T32" s="245"/>
      <c r="U32" s="245"/>
      <c r="V32" s="245"/>
      <c r="W32" s="245"/>
      <c r="X32" s="245"/>
      <c r="Y32" s="245"/>
      <c r="Z32" s="248"/>
      <c r="AC32" s="351"/>
      <c r="AD32" s="351"/>
      <c r="AE32" s="351"/>
      <c r="AF32" s="351"/>
      <c r="AG32" s="351"/>
      <c r="AH32" s="351"/>
    </row>
    <row r="33" spans="2:34" ht="15">
      <c r="B33" s="351"/>
      <c r="C33" s="351"/>
      <c r="D33" s="351"/>
      <c r="E33" s="351"/>
      <c r="F33" s="351"/>
      <c r="G33" s="351"/>
      <c r="H33" s="247"/>
      <c r="K33" s="351"/>
      <c r="L33" s="351"/>
      <c r="M33" s="351"/>
      <c r="N33" s="351"/>
      <c r="O33" s="351"/>
      <c r="P33" s="351"/>
      <c r="Q33" s="247"/>
      <c r="T33" s="245"/>
      <c r="U33" s="245"/>
      <c r="V33" s="245"/>
      <c r="W33" s="245"/>
      <c r="X33" s="245"/>
      <c r="Y33" s="245"/>
      <c r="Z33" s="248"/>
      <c r="AC33" s="351"/>
      <c r="AD33" s="351"/>
      <c r="AE33" s="351"/>
      <c r="AF33" s="351"/>
      <c r="AG33" s="351"/>
      <c r="AH33" s="351"/>
    </row>
    <row r="34" spans="1:34" ht="15">
      <c r="A34" s="361">
        <v>2</v>
      </c>
      <c r="B34" s="351"/>
      <c r="C34" s="351"/>
      <c r="D34" s="351"/>
      <c r="E34" s="351"/>
      <c r="F34" s="351"/>
      <c r="G34" s="351"/>
      <c r="H34" s="247"/>
      <c r="J34" s="361">
        <v>2</v>
      </c>
      <c r="K34" s="351"/>
      <c r="L34" s="351"/>
      <c r="M34" s="351"/>
      <c r="N34" s="351"/>
      <c r="O34" s="351"/>
      <c r="P34" s="351"/>
      <c r="Q34" s="247"/>
      <c r="T34" s="245"/>
      <c r="U34" s="245"/>
      <c r="V34" s="245"/>
      <c r="W34" s="245"/>
      <c r="X34" s="245"/>
      <c r="Y34" s="245"/>
      <c r="Z34" s="248"/>
      <c r="AB34" s="361">
        <v>2</v>
      </c>
      <c r="AC34" s="351"/>
      <c r="AD34" s="351"/>
      <c r="AE34" s="351"/>
      <c r="AF34" s="351"/>
      <c r="AG34" s="351"/>
      <c r="AH34" s="351"/>
    </row>
    <row r="35" spans="1:34" ht="15">
      <c r="A35" s="361"/>
      <c r="B35" s="351"/>
      <c r="C35" s="351"/>
      <c r="D35" s="351"/>
      <c r="E35" s="351"/>
      <c r="F35" s="351"/>
      <c r="G35" s="351"/>
      <c r="H35" s="247"/>
      <c r="J35" s="361"/>
      <c r="K35" s="351"/>
      <c r="L35" s="351"/>
      <c r="M35" s="351"/>
      <c r="N35" s="351"/>
      <c r="O35" s="351"/>
      <c r="P35" s="351"/>
      <c r="Q35" s="247"/>
      <c r="T35" s="245"/>
      <c r="U35" s="245"/>
      <c r="V35" s="245"/>
      <c r="W35" s="245"/>
      <c r="X35" s="245"/>
      <c r="Y35" s="245"/>
      <c r="Z35" s="248"/>
      <c r="AB35" s="361"/>
      <c r="AC35" s="351"/>
      <c r="AD35" s="351"/>
      <c r="AE35" s="351"/>
      <c r="AF35" s="351"/>
      <c r="AG35" s="351"/>
      <c r="AH35" s="351"/>
    </row>
    <row r="36" spans="1:34" ht="15">
      <c r="A36" s="361"/>
      <c r="B36" s="351"/>
      <c r="C36" s="351"/>
      <c r="D36" s="351"/>
      <c r="E36" s="351"/>
      <c r="F36" s="351"/>
      <c r="G36" s="351"/>
      <c r="H36" s="247"/>
      <c r="J36" s="361"/>
      <c r="K36" s="351"/>
      <c r="L36" s="351"/>
      <c r="M36" s="351"/>
      <c r="N36" s="351"/>
      <c r="O36" s="351"/>
      <c r="P36" s="351"/>
      <c r="Q36" s="247"/>
      <c r="T36" s="245"/>
      <c r="U36" s="245"/>
      <c r="V36" s="245"/>
      <c r="W36" s="245"/>
      <c r="X36" s="245"/>
      <c r="Y36" s="245"/>
      <c r="Z36" s="248"/>
      <c r="AB36" s="361"/>
      <c r="AC36" s="351"/>
      <c r="AD36" s="351"/>
      <c r="AE36" s="351"/>
      <c r="AF36" s="351"/>
      <c r="AG36" s="351"/>
      <c r="AH36" s="351"/>
    </row>
    <row r="37" spans="2:34" ht="15">
      <c r="B37" s="351"/>
      <c r="C37" s="351"/>
      <c r="D37" s="351"/>
      <c r="E37" s="351"/>
      <c r="F37" s="351"/>
      <c r="G37" s="351"/>
      <c r="H37" s="247"/>
      <c r="K37" s="351"/>
      <c r="L37" s="351"/>
      <c r="M37" s="351"/>
      <c r="N37" s="351"/>
      <c r="O37" s="351"/>
      <c r="P37" s="351"/>
      <c r="Q37" s="247"/>
      <c r="T37" s="245"/>
      <c r="U37" s="245"/>
      <c r="V37" s="245"/>
      <c r="W37" s="245"/>
      <c r="X37" s="245"/>
      <c r="Y37" s="245"/>
      <c r="Z37" s="248"/>
      <c r="AC37" s="351"/>
      <c r="AD37" s="351"/>
      <c r="AE37" s="351"/>
      <c r="AF37" s="351"/>
      <c r="AG37" s="351"/>
      <c r="AH37" s="351"/>
    </row>
    <row r="38" spans="2:34" ht="15">
      <c r="B38" s="351"/>
      <c r="C38" s="351"/>
      <c r="D38" s="351"/>
      <c r="E38" s="351"/>
      <c r="F38" s="351"/>
      <c r="G38" s="351"/>
      <c r="H38" s="247"/>
      <c r="K38" s="351"/>
      <c r="L38" s="351"/>
      <c r="M38" s="351"/>
      <c r="N38" s="351"/>
      <c r="O38" s="351"/>
      <c r="P38" s="351"/>
      <c r="Q38" s="247"/>
      <c r="T38" s="245"/>
      <c r="U38" s="245"/>
      <c r="V38" s="245"/>
      <c r="W38" s="245"/>
      <c r="X38" s="245"/>
      <c r="Y38" s="245"/>
      <c r="Z38" s="248"/>
      <c r="AC38" s="351"/>
      <c r="AD38" s="351"/>
      <c r="AE38" s="351"/>
      <c r="AF38" s="351"/>
      <c r="AG38" s="351"/>
      <c r="AH38" s="351"/>
    </row>
    <row r="39" spans="2:34" ht="15">
      <c r="B39" s="351"/>
      <c r="C39" s="351"/>
      <c r="D39" s="351"/>
      <c r="E39" s="351"/>
      <c r="F39" s="351"/>
      <c r="G39" s="351"/>
      <c r="H39" s="247"/>
      <c r="K39" s="351"/>
      <c r="L39" s="351"/>
      <c r="M39" s="351"/>
      <c r="N39" s="351"/>
      <c r="O39" s="351"/>
      <c r="P39" s="351"/>
      <c r="Q39" s="247"/>
      <c r="T39" s="245"/>
      <c r="U39" s="245"/>
      <c r="V39" s="245"/>
      <c r="W39" s="245"/>
      <c r="X39" s="245"/>
      <c r="Y39" s="245"/>
      <c r="Z39" s="248"/>
      <c r="AC39" s="351"/>
      <c r="AD39" s="351"/>
      <c r="AE39" s="351"/>
      <c r="AF39" s="351"/>
      <c r="AG39" s="351"/>
      <c r="AH39" s="351"/>
    </row>
    <row r="40" spans="2:34" ht="15">
      <c r="B40" s="351"/>
      <c r="C40" s="351"/>
      <c r="D40" s="351"/>
      <c r="E40" s="351"/>
      <c r="F40" s="351"/>
      <c r="G40" s="351"/>
      <c r="H40" s="247"/>
      <c r="K40" s="351"/>
      <c r="L40" s="351"/>
      <c r="M40" s="351"/>
      <c r="N40" s="351"/>
      <c r="O40" s="351"/>
      <c r="P40" s="351"/>
      <c r="Q40" s="247"/>
      <c r="T40" s="245"/>
      <c r="U40" s="245"/>
      <c r="V40" s="245"/>
      <c r="W40" s="245"/>
      <c r="X40" s="245"/>
      <c r="Y40" s="245"/>
      <c r="Z40" s="248"/>
      <c r="AC40" s="351"/>
      <c r="AD40" s="351"/>
      <c r="AE40" s="351"/>
      <c r="AF40" s="351"/>
      <c r="AG40" s="351"/>
      <c r="AH40" s="351"/>
    </row>
    <row r="41" spans="2:34" ht="15">
      <c r="B41" s="351"/>
      <c r="C41" s="351"/>
      <c r="D41" s="351"/>
      <c r="E41" s="351"/>
      <c r="F41" s="351"/>
      <c r="G41" s="351"/>
      <c r="H41" s="247"/>
      <c r="K41" s="351"/>
      <c r="L41" s="351"/>
      <c r="M41" s="351"/>
      <c r="N41" s="351"/>
      <c r="O41" s="351"/>
      <c r="P41" s="351"/>
      <c r="Q41" s="247"/>
      <c r="T41" s="245"/>
      <c r="U41" s="245"/>
      <c r="V41" s="245"/>
      <c r="W41" s="245"/>
      <c r="X41" s="245"/>
      <c r="Y41" s="245"/>
      <c r="Z41" s="248"/>
      <c r="AC41" s="351"/>
      <c r="AD41" s="351"/>
      <c r="AE41" s="351"/>
      <c r="AF41" s="351"/>
      <c r="AG41" s="351"/>
      <c r="AH41" s="351"/>
    </row>
    <row r="42" spans="2:34" ht="15">
      <c r="B42" s="351"/>
      <c r="C42" s="351"/>
      <c r="D42" s="351"/>
      <c r="E42" s="351"/>
      <c r="F42" s="351"/>
      <c r="G42" s="351"/>
      <c r="H42" s="247"/>
      <c r="K42" s="351"/>
      <c r="L42" s="351"/>
      <c r="M42" s="351"/>
      <c r="N42" s="351"/>
      <c r="O42" s="351"/>
      <c r="P42" s="351"/>
      <c r="Q42" s="247"/>
      <c r="T42" s="245"/>
      <c r="U42" s="245"/>
      <c r="V42" s="245"/>
      <c r="W42" s="245"/>
      <c r="X42" s="245"/>
      <c r="Y42" s="245"/>
      <c r="Z42" s="248"/>
      <c r="AC42" s="351"/>
      <c r="AD42" s="351"/>
      <c r="AE42" s="351"/>
      <c r="AF42" s="351"/>
      <c r="AG42" s="351"/>
      <c r="AH42" s="351"/>
    </row>
    <row r="43" spans="2:34" ht="15">
      <c r="B43" s="351"/>
      <c r="C43" s="351"/>
      <c r="D43" s="351"/>
      <c r="E43" s="351"/>
      <c r="F43" s="351"/>
      <c r="G43" s="351"/>
      <c r="H43" s="247"/>
      <c r="K43" s="351"/>
      <c r="L43" s="351"/>
      <c r="M43" s="351"/>
      <c r="N43" s="351"/>
      <c r="O43" s="351"/>
      <c r="P43" s="351"/>
      <c r="Q43" s="247"/>
      <c r="T43" s="245"/>
      <c r="U43" s="245"/>
      <c r="V43" s="245"/>
      <c r="W43" s="245"/>
      <c r="X43" s="245"/>
      <c r="Y43" s="245"/>
      <c r="Z43" s="248"/>
      <c r="AC43" s="351"/>
      <c r="AD43" s="351"/>
      <c r="AE43" s="351"/>
      <c r="AF43" s="351"/>
      <c r="AG43" s="351"/>
      <c r="AH43" s="351"/>
    </row>
    <row r="44" spans="2:34" ht="15">
      <c r="B44" s="351"/>
      <c r="C44" s="351"/>
      <c r="D44" s="351"/>
      <c r="E44" s="351"/>
      <c r="F44" s="351"/>
      <c r="G44" s="351"/>
      <c r="H44" s="247"/>
      <c r="K44" s="351"/>
      <c r="L44" s="351"/>
      <c r="M44" s="351"/>
      <c r="N44" s="351"/>
      <c r="O44" s="351"/>
      <c r="P44" s="351"/>
      <c r="Q44" s="247"/>
      <c r="T44" s="245"/>
      <c r="U44" s="245"/>
      <c r="V44" s="245"/>
      <c r="W44" s="245"/>
      <c r="X44" s="245"/>
      <c r="Y44" s="245"/>
      <c r="Z44" s="248"/>
      <c r="AC44" s="351"/>
      <c r="AD44" s="351"/>
      <c r="AE44" s="351"/>
      <c r="AF44" s="351"/>
      <c r="AG44" s="351"/>
      <c r="AH44" s="351"/>
    </row>
    <row r="45" spans="2:34" ht="15">
      <c r="B45" s="351"/>
      <c r="C45" s="351"/>
      <c r="D45" s="351"/>
      <c r="E45" s="351"/>
      <c r="F45" s="351"/>
      <c r="G45" s="351"/>
      <c r="H45" s="247"/>
      <c r="K45" s="351"/>
      <c r="L45" s="351"/>
      <c r="M45" s="351"/>
      <c r="N45" s="351"/>
      <c r="O45" s="351"/>
      <c r="P45" s="351"/>
      <c r="Q45" s="247"/>
      <c r="T45" s="245"/>
      <c r="U45" s="245"/>
      <c r="V45" s="245"/>
      <c r="W45" s="245"/>
      <c r="X45" s="245"/>
      <c r="Y45" s="245"/>
      <c r="Z45" s="248"/>
      <c r="AC45" s="351"/>
      <c r="AD45" s="351"/>
      <c r="AE45" s="351"/>
      <c r="AF45" s="351"/>
      <c r="AG45" s="351"/>
      <c r="AH45" s="351"/>
    </row>
    <row r="46" spans="20:25" ht="15">
      <c r="T46" s="113"/>
      <c r="U46" s="113"/>
      <c r="V46" s="113"/>
      <c r="W46" s="113"/>
      <c r="X46" s="113"/>
      <c r="Y46" s="113"/>
    </row>
    <row r="47" spans="2:34" ht="15">
      <c r="B47" s="351"/>
      <c r="C47" s="351"/>
      <c r="D47" s="351"/>
      <c r="E47" s="351"/>
      <c r="F47" s="351"/>
      <c r="G47" s="351"/>
      <c r="H47" s="247"/>
      <c r="K47" s="351"/>
      <c r="L47" s="351"/>
      <c r="M47" s="351"/>
      <c r="N47" s="351"/>
      <c r="O47" s="351"/>
      <c r="P47" s="351"/>
      <c r="Q47" s="247"/>
      <c r="T47" s="245"/>
      <c r="U47" s="245"/>
      <c r="V47" s="245"/>
      <c r="W47" s="245"/>
      <c r="X47" s="245"/>
      <c r="Y47" s="245"/>
      <c r="Z47" s="248"/>
      <c r="AC47" s="351"/>
      <c r="AD47" s="351"/>
      <c r="AE47" s="351"/>
      <c r="AF47" s="351"/>
      <c r="AG47" s="351"/>
      <c r="AH47" s="351"/>
    </row>
    <row r="48" spans="2:34" ht="15">
      <c r="B48" s="351"/>
      <c r="C48" s="351"/>
      <c r="D48" s="351"/>
      <c r="E48" s="351"/>
      <c r="F48" s="351"/>
      <c r="G48" s="351"/>
      <c r="H48" s="247"/>
      <c r="K48" s="351"/>
      <c r="L48" s="351"/>
      <c r="M48" s="351"/>
      <c r="N48" s="351"/>
      <c r="O48" s="351"/>
      <c r="P48" s="351"/>
      <c r="Q48" s="247"/>
      <c r="T48" s="245"/>
      <c r="U48" s="245"/>
      <c r="V48" s="245"/>
      <c r="W48" s="245"/>
      <c r="X48" s="245"/>
      <c r="Y48" s="245"/>
      <c r="Z48" s="248"/>
      <c r="AC48" s="351"/>
      <c r="AD48" s="351"/>
      <c r="AE48" s="351"/>
      <c r="AF48" s="351"/>
      <c r="AG48" s="351"/>
      <c r="AH48" s="351"/>
    </row>
    <row r="49" spans="2:34" ht="15">
      <c r="B49" s="351"/>
      <c r="C49" s="351"/>
      <c r="D49" s="351"/>
      <c r="E49" s="351"/>
      <c r="F49" s="351"/>
      <c r="G49" s="351"/>
      <c r="H49" s="247"/>
      <c r="K49" s="351"/>
      <c r="L49" s="351"/>
      <c r="M49" s="351"/>
      <c r="N49" s="351"/>
      <c r="O49" s="351"/>
      <c r="P49" s="351"/>
      <c r="Q49" s="247"/>
      <c r="T49" s="245"/>
      <c r="U49" s="245"/>
      <c r="V49" s="245"/>
      <c r="W49" s="245"/>
      <c r="X49" s="245"/>
      <c r="Y49" s="245"/>
      <c r="Z49" s="248"/>
      <c r="AC49" s="351"/>
      <c r="AD49" s="351"/>
      <c r="AE49" s="351"/>
      <c r="AF49" s="351"/>
      <c r="AG49" s="351"/>
      <c r="AH49" s="351"/>
    </row>
    <row r="50" spans="2:34" ht="15">
      <c r="B50" s="351"/>
      <c r="C50" s="351"/>
      <c r="D50" s="351"/>
      <c r="E50" s="351"/>
      <c r="F50" s="351"/>
      <c r="G50" s="351"/>
      <c r="H50" s="247"/>
      <c r="K50" s="351"/>
      <c r="L50" s="351"/>
      <c r="M50" s="351"/>
      <c r="N50" s="351"/>
      <c r="O50" s="351"/>
      <c r="P50" s="351"/>
      <c r="Q50" s="247"/>
      <c r="T50" s="245"/>
      <c r="U50" s="245"/>
      <c r="V50" s="245"/>
      <c r="W50" s="245"/>
      <c r="X50" s="245"/>
      <c r="Y50" s="245"/>
      <c r="Z50" s="248"/>
      <c r="AC50" s="351"/>
      <c r="AD50" s="351"/>
      <c r="AE50" s="351"/>
      <c r="AF50" s="351"/>
      <c r="AG50" s="351"/>
      <c r="AH50" s="351"/>
    </row>
    <row r="51" spans="2:34" ht="15">
      <c r="B51" s="351"/>
      <c r="C51" s="351"/>
      <c r="D51" s="351"/>
      <c r="E51" s="351"/>
      <c r="F51" s="351"/>
      <c r="G51" s="351"/>
      <c r="H51" s="247"/>
      <c r="K51" s="351"/>
      <c r="L51" s="351"/>
      <c r="M51" s="351"/>
      <c r="N51" s="351"/>
      <c r="O51" s="351"/>
      <c r="P51" s="351"/>
      <c r="Q51" s="247"/>
      <c r="T51" s="245"/>
      <c r="U51" s="245"/>
      <c r="V51" s="245"/>
      <c r="W51" s="245"/>
      <c r="X51" s="245"/>
      <c r="Y51" s="245"/>
      <c r="Z51" s="248"/>
      <c r="AC51" s="351"/>
      <c r="AD51" s="351"/>
      <c r="AE51" s="351"/>
      <c r="AF51" s="351"/>
      <c r="AG51" s="351"/>
      <c r="AH51" s="351"/>
    </row>
    <row r="52" spans="2:34" ht="15">
      <c r="B52" s="351"/>
      <c r="C52" s="351"/>
      <c r="D52" s="351"/>
      <c r="E52" s="351"/>
      <c r="F52" s="351"/>
      <c r="G52" s="351"/>
      <c r="H52" s="247"/>
      <c r="K52" s="351"/>
      <c r="L52" s="351"/>
      <c r="M52" s="351"/>
      <c r="N52" s="351"/>
      <c r="O52" s="351"/>
      <c r="P52" s="351"/>
      <c r="Q52" s="247"/>
      <c r="T52" s="245"/>
      <c r="U52" s="245"/>
      <c r="V52" s="245"/>
      <c r="W52" s="245"/>
      <c r="X52" s="245"/>
      <c r="Y52" s="245"/>
      <c r="Z52" s="248"/>
      <c r="AC52" s="351"/>
      <c r="AD52" s="351"/>
      <c r="AE52" s="351"/>
      <c r="AF52" s="351"/>
      <c r="AG52" s="351"/>
      <c r="AH52" s="351"/>
    </row>
    <row r="53" spans="2:34" ht="15">
      <c r="B53" s="351"/>
      <c r="C53" s="351"/>
      <c r="D53" s="351"/>
      <c r="E53" s="351"/>
      <c r="F53" s="351"/>
      <c r="G53" s="351"/>
      <c r="H53" s="247"/>
      <c r="K53" s="351"/>
      <c r="L53" s="351"/>
      <c r="M53" s="351"/>
      <c r="N53" s="351"/>
      <c r="O53" s="351"/>
      <c r="P53" s="351"/>
      <c r="Q53" s="247"/>
      <c r="T53" s="245"/>
      <c r="U53" s="245"/>
      <c r="V53" s="245"/>
      <c r="W53" s="245"/>
      <c r="X53" s="245"/>
      <c r="Y53" s="245"/>
      <c r="Z53" s="248"/>
      <c r="AC53" s="351"/>
      <c r="AD53" s="351"/>
      <c r="AE53" s="351"/>
      <c r="AF53" s="351"/>
      <c r="AG53" s="351"/>
      <c r="AH53" s="351"/>
    </row>
    <row r="54" spans="1:34" ht="15">
      <c r="A54" s="361">
        <v>3</v>
      </c>
      <c r="B54" s="351"/>
      <c r="C54" s="351"/>
      <c r="D54" s="351"/>
      <c r="E54" s="351"/>
      <c r="F54" s="351"/>
      <c r="G54" s="351"/>
      <c r="H54" s="247"/>
      <c r="J54" s="361">
        <v>3</v>
      </c>
      <c r="K54" s="351"/>
      <c r="L54" s="351"/>
      <c r="M54" s="351"/>
      <c r="N54" s="351"/>
      <c r="O54" s="351"/>
      <c r="P54" s="351"/>
      <c r="Q54" s="247"/>
      <c r="T54" s="245"/>
      <c r="U54" s="245"/>
      <c r="V54" s="245"/>
      <c r="W54" s="245"/>
      <c r="X54" s="245"/>
      <c r="Y54" s="245"/>
      <c r="Z54" s="248"/>
      <c r="AB54" s="361">
        <v>3</v>
      </c>
      <c r="AC54" s="351"/>
      <c r="AD54" s="351"/>
      <c r="AE54" s="351"/>
      <c r="AF54" s="351"/>
      <c r="AG54" s="351"/>
      <c r="AH54" s="351"/>
    </row>
    <row r="55" spans="1:34" ht="15">
      <c r="A55" s="361"/>
      <c r="B55" s="351"/>
      <c r="C55" s="351"/>
      <c r="D55" s="351"/>
      <c r="E55" s="351"/>
      <c r="F55" s="351"/>
      <c r="G55" s="351"/>
      <c r="H55" s="247"/>
      <c r="J55" s="361"/>
      <c r="K55" s="351"/>
      <c r="L55" s="351"/>
      <c r="M55" s="351"/>
      <c r="N55" s="351"/>
      <c r="O55" s="351"/>
      <c r="P55" s="351"/>
      <c r="Q55" s="247"/>
      <c r="T55" s="245"/>
      <c r="U55" s="245"/>
      <c r="V55" s="245"/>
      <c r="W55" s="245"/>
      <c r="X55" s="245"/>
      <c r="Y55" s="245"/>
      <c r="Z55" s="248"/>
      <c r="AB55" s="361"/>
      <c r="AC55" s="351"/>
      <c r="AD55" s="351"/>
      <c r="AE55" s="351"/>
      <c r="AF55" s="351"/>
      <c r="AG55" s="351"/>
      <c r="AH55" s="351"/>
    </row>
    <row r="56" spans="1:34" ht="15">
      <c r="A56" s="361"/>
      <c r="B56" s="351"/>
      <c r="C56" s="351"/>
      <c r="D56" s="351"/>
      <c r="E56" s="351"/>
      <c r="F56" s="351"/>
      <c r="G56" s="351"/>
      <c r="H56" s="247"/>
      <c r="J56" s="361"/>
      <c r="K56" s="351"/>
      <c r="L56" s="351"/>
      <c r="M56" s="351"/>
      <c r="N56" s="351"/>
      <c r="O56" s="351"/>
      <c r="P56" s="351"/>
      <c r="Q56" s="247"/>
      <c r="T56" s="245"/>
      <c r="U56" s="245"/>
      <c r="V56" s="245"/>
      <c r="W56" s="245"/>
      <c r="X56" s="245"/>
      <c r="Y56" s="245"/>
      <c r="Z56" s="248"/>
      <c r="AB56" s="361"/>
      <c r="AC56" s="351"/>
      <c r="AD56" s="351"/>
      <c r="AE56" s="351"/>
      <c r="AF56" s="351"/>
      <c r="AG56" s="351"/>
      <c r="AH56" s="351"/>
    </row>
    <row r="57" spans="2:34" ht="15">
      <c r="B57" s="351"/>
      <c r="C57" s="351"/>
      <c r="D57" s="351"/>
      <c r="E57" s="351"/>
      <c r="F57" s="351"/>
      <c r="G57" s="351"/>
      <c r="H57" s="247"/>
      <c r="K57" s="351"/>
      <c r="L57" s="351"/>
      <c r="M57" s="351"/>
      <c r="N57" s="351"/>
      <c r="O57" s="351"/>
      <c r="P57" s="351"/>
      <c r="Q57" s="247"/>
      <c r="T57" s="245"/>
      <c r="U57" s="245"/>
      <c r="V57" s="245"/>
      <c r="W57" s="245"/>
      <c r="X57" s="245"/>
      <c r="Y57" s="245"/>
      <c r="Z57" s="248"/>
      <c r="AC57" s="351"/>
      <c r="AD57" s="351"/>
      <c r="AE57" s="351"/>
      <c r="AF57" s="351"/>
      <c r="AG57" s="351"/>
      <c r="AH57" s="351"/>
    </row>
    <row r="58" spans="2:34" ht="15">
      <c r="B58" s="351"/>
      <c r="C58" s="351"/>
      <c r="D58" s="351"/>
      <c r="E58" s="351"/>
      <c r="F58" s="351"/>
      <c r="G58" s="351"/>
      <c r="H58" s="247"/>
      <c r="K58" s="351"/>
      <c r="L58" s="351"/>
      <c r="M58" s="351"/>
      <c r="N58" s="351"/>
      <c r="O58" s="351"/>
      <c r="P58" s="351"/>
      <c r="Q58" s="247"/>
      <c r="T58" s="245"/>
      <c r="U58" s="245"/>
      <c r="V58" s="245"/>
      <c r="W58" s="245"/>
      <c r="X58" s="245"/>
      <c r="Y58" s="245"/>
      <c r="Z58" s="248"/>
      <c r="AC58" s="351"/>
      <c r="AD58" s="351"/>
      <c r="AE58" s="351"/>
      <c r="AF58" s="351"/>
      <c r="AG58" s="351"/>
      <c r="AH58" s="351"/>
    </row>
    <row r="59" spans="2:34" ht="15">
      <c r="B59" s="351"/>
      <c r="C59" s="351"/>
      <c r="D59" s="351"/>
      <c r="E59" s="351"/>
      <c r="F59" s="351"/>
      <c r="G59" s="351"/>
      <c r="H59" s="247"/>
      <c r="K59" s="351"/>
      <c r="L59" s="351"/>
      <c r="M59" s="351"/>
      <c r="N59" s="351"/>
      <c r="O59" s="351"/>
      <c r="P59" s="351"/>
      <c r="Q59" s="247"/>
      <c r="T59" s="245"/>
      <c r="U59" s="245"/>
      <c r="V59" s="245"/>
      <c r="W59" s="245"/>
      <c r="X59" s="245"/>
      <c r="Y59" s="245"/>
      <c r="Z59" s="248"/>
      <c r="AC59" s="351"/>
      <c r="AD59" s="351"/>
      <c r="AE59" s="351"/>
      <c r="AF59" s="351"/>
      <c r="AG59" s="351"/>
      <c r="AH59" s="351"/>
    </row>
    <row r="60" spans="2:34" ht="15">
      <c r="B60" s="351"/>
      <c r="C60" s="351"/>
      <c r="D60" s="351"/>
      <c r="E60" s="351"/>
      <c r="F60" s="351"/>
      <c r="G60" s="351"/>
      <c r="H60" s="247"/>
      <c r="K60" s="351"/>
      <c r="L60" s="351"/>
      <c r="M60" s="351"/>
      <c r="N60" s="351"/>
      <c r="O60" s="351"/>
      <c r="P60" s="351"/>
      <c r="Q60" s="247"/>
      <c r="T60" s="245"/>
      <c r="U60" s="245"/>
      <c r="V60" s="245"/>
      <c r="W60" s="245"/>
      <c r="X60" s="245"/>
      <c r="Y60" s="245"/>
      <c r="Z60" s="248"/>
      <c r="AC60" s="351"/>
      <c r="AD60" s="351"/>
      <c r="AE60" s="351"/>
      <c r="AF60" s="351"/>
      <c r="AG60" s="351"/>
      <c r="AH60" s="351"/>
    </row>
    <row r="61" spans="2:34" ht="15">
      <c r="B61" s="351"/>
      <c r="C61" s="351"/>
      <c r="D61" s="351"/>
      <c r="E61" s="351"/>
      <c r="F61" s="351"/>
      <c r="G61" s="351"/>
      <c r="H61" s="247"/>
      <c r="K61" s="351"/>
      <c r="L61" s="351"/>
      <c r="M61" s="351"/>
      <c r="N61" s="351"/>
      <c r="O61" s="351"/>
      <c r="P61" s="351"/>
      <c r="Q61" s="247"/>
      <c r="T61" s="245"/>
      <c r="U61" s="245"/>
      <c r="V61" s="245"/>
      <c r="W61" s="245"/>
      <c r="X61" s="245"/>
      <c r="Y61" s="245"/>
      <c r="Z61" s="248"/>
      <c r="AC61" s="351"/>
      <c r="AD61" s="351"/>
      <c r="AE61" s="351"/>
      <c r="AF61" s="351"/>
      <c r="AG61" s="351"/>
      <c r="AH61" s="351"/>
    </row>
    <row r="62" spans="2:34" ht="15">
      <c r="B62" s="351"/>
      <c r="C62" s="351"/>
      <c r="D62" s="351"/>
      <c r="E62" s="351"/>
      <c r="F62" s="351"/>
      <c r="G62" s="351"/>
      <c r="H62" s="247"/>
      <c r="K62" s="351"/>
      <c r="L62" s="351"/>
      <c r="M62" s="351"/>
      <c r="N62" s="351"/>
      <c r="O62" s="351"/>
      <c r="P62" s="351"/>
      <c r="Q62" s="247"/>
      <c r="T62" s="245"/>
      <c r="U62" s="245"/>
      <c r="V62" s="245"/>
      <c r="W62" s="245"/>
      <c r="X62" s="245"/>
      <c r="Y62" s="245"/>
      <c r="Z62" s="248"/>
      <c r="AC62" s="351"/>
      <c r="AD62" s="351"/>
      <c r="AE62" s="351"/>
      <c r="AF62" s="351"/>
      <c r="AG62" s="351"/>
      <c r="AH62" s="351"/>
    </row>
    <row r="63" spans="2:34" ht="15">
      <c r="B63" s="351"/>
      <c r="C63" s="351"/>
      <c r="D63" s="351"/>
      <c r="E63" s="351"/>
      <c r="F63" s="351"/>
      <c r="G63" s="351"/>
      <c r="H63" s="247"/>
      <c r="K63" s="351"/>
      <c r="L63" s="351"/>
      <c r="M63" s="351"/>
      <c r="N63" s="351"/>
      <c r="O63" s="351"/>
      <c r="P63" s="351"/>
      <c r="Q63" s="247"/>
      <c r="T63" s="245"/>
      <c r="U63" s="245"/>
      <c r="V63" s="245"/>
      <c r="W63" s="245"/>
      <c r="X63" s="245"/>
      <c r="Y63" s="245"/>
      <c r="Z63" s="248"/>
      <c r="AC63" s="351"/>
      <c r="AD63" s="351"/>
      <c r="AE63" s="351"/>
      <c r="AF63" s="351"/>
      <c r="AG63" s="351"/>
      <c r="AH63" s="351"/>
    </row>
    <row r="64" spans="2:34" ht="15">
      <c r="B64" s="351"/>
      <c r="C64" s="351"/>
      <c r="D64" s="351"/>
      <c r="E64" s="351"/>
      <c r="F64" s="351"/>
      <c r="G64" s="351"/>
      <c r="H64" s="247"/>
      <c r="K64" s="351"/>
      <c r="L64" s="351"/>
      <c r="M64" s="351"/>
      <c r="N64" s="351"/>
      <c r="O64" s="351"/>
      <c r="P64" s="351"/>
      <c r="Q64" s="247"/>
      <c r="T64" s="245"/>
      <c r="U64" s="245"/>
      <c r="V64" s="245"/>
      <c r="W64" s="245"/>
      <c r="X64" s="245"/>
      <c r="Y64" s="245"/>
      <c r="Z64" s="248"/>
      <c r="AC64" s="351"/>
      <c r="AD64" s="351"/>
      <c r="AE64" s="351"/>
      <c r="AF64" s="351"/>
      <c r="AG64" s="351"/>
      <c r="AH64" s="351"/>
    </row>
    <row r="65" spans="2:34" ht="15">
      <c r="B65" s="351"/>
      <c r="C65" s="351"/>
      <c r="D65" s="351"/>
      <c r="E65" s="351"/>
      <c r="F65" s="351"/>
      <c r="G65" s="351"/>
      <c r="H65" s="247"/>
      <c r="K65" s="351"/>
      <c r="L65" s="351"/>
      <c r="M65" s="351"/>
      <c r="N65" s="351"/>
      <c r="O65" s="351"/>
      <c r="P65" s="351"/>
      <c r="Q65" s="247"/>
      <c r="T65" s="245"/>
      <c r="U65" s="245"/>
      <c r="V65" s="245"/>
      <c r="W65" s="245"/>
      <c r="X65" s="245"/>
      <c r="Y65" s="245"/>
      <c r="Z65" s="248"/>
      <c r="AC65" s="351"/>
      <c r="AD65" s="351"/>
      <c r="AE65" s="351"/>
      <c r="AF65" s="351"/>
      <c r="AG65" s="351"/>
      <c r="AH65" s="351"/>
    </row>
    <row r="66" spans="20:25" ht="15">
      <c r="T66" s="113"/>
      <c r="U66" s="113"/>
      <c r="V66" s="113"/>
      <c r="W66" s="113"/>
      <c r="X66" s="113"/>
      <c r="Y66" s="113"/>
    </row>
    <row r="67" spans="2:34" ht="15">
      <c r="B67" s="351"/>
      <c r="C67" s="351"/>
      <c r="D67" s="351"/>
      <c r="E67" s="351"/>
      <c r="F67" s="351"/>
      <c r="G67" s="351"/>
      <c r="H67" s="247"/>
      <c r="K67" s="351"/>
      <c r="L67" s="351"/>
      <c r="M67" s="351"/>
      <c r="N67" s="351"/>
      <c r="O67" s="351"/>
      <c r="P67" s="351"/>
      <c r="Q67" s="247"/>
      <c r="T67" s="245"/>
      <c r="U67" s="245"/>
      <c r="V67" s="245"/>
      <c r="W67" s="245"/>
      <c r="X67" s="245"/>
      <c r="Y67" s="245"/>
      <c r="Z67" s="248"/>
      <c r="AC67" s="351"/>
      <c r="AD67" s="351"/>
      <c r="AE67" s="351"/>
      <c r="AF67" s="351"/>
      <c r="AG67" s="351"/>
      <c r="AH67" s="351"/>
    </row>
    <row r="68" spans="2:34" ht="15">
      <c r="B68" s="351"/>
      <c r="C68" s="351"/>
      <c r="D68" s="351"/>
      <c r="E68" s="351"/>
      <c r="F68" s="351"/>
      <c r="G68" s="351"/>
      <c r="H68" s="247"/>
      <c r="K68" s="351"/>
      <c r="L68" s="351"/>
      <c r="M68" s="351"/>
      <c r="N68" s="351"/>
      <c r="O68" s="351"/>
      <c r="P68" s="351"/>
      <c r="Q68" s="247"/>
      <c r="T68" s="245"/>
      <c r="U68" s="245"/>
      <c r="V68" s="245"/>
      <c r="W68" s="245"/>
      <c r="X68" s="245"/>
      <c r="Y68" s="245"/>
      <c r="Z68" s="248"/>
      <c r="AC68" s="351"/>
      <c r="AD68" s="351"/>
      <c r="AE68" s="351"/>
      <c r="AF68" s="351"/>
      <c r="AG68" s="351"/>
      <c r="AH68" s="351"/>
    </row>
    <row r="69" spans="2:34" ht="15">
      <c r="B69" s="351"/>
      <c r="C69" s="351"/>
      <c r="D69" s="351"/>
      <c r="E69" s="351"/>
      <c r="F69" s="351"/>
      <c r="G69" s="351"/>
      <c r="H69" s="247"/>
      <c r="K69" s="351"/>
      <c r="L69" s="351"/>
      <c r="M69" s="351"/>
      <c r="N69" s="351"/>
      <c r="O69" s="351"/>
      <c r="P69" s="351"/>
      <c r="Q69" s="247"/>
      <c r="T69" s="245"/>
      <c r="U69" s="245"/>
      <c r="V69" s="245"/>
      <c r="W69" s="245"/>
      <c r="X69" s="245"/>
      <c r="Y69" s="245"/>
      <c r="Z69" s="248"/>
      <c r="AC69" s="351"/>
      <c r="AD69" s="351"/>
      <c r="AE69" s="351"/>
      <c r="AF69" s="351"/>
      <c r="AG69" s="351"/>
      <c r="AH69" s="351"/>
    </row>
    <row r="70" spans="2:34" ht="15">
      <c r="B70" s="351"/>
      <c r="C70" s="351"/>
      <c r="D70" s="351"/>
      <c r="E70" s="351"/>
      <c r="F70" s="351"/>
      <c r="G70" s="351"/>
      <c r="H70" s="247"/>
      <c r="K70" s="351"/>
      <c r="L70" s="351"/>
      <c r="M70" s="351"/>
      <c r="N70" s="351"/>
      <c r="O70" s="351"/>
      <c r="P70" s="351"/>
      <c r="Q70" s="247"/>
      <c r="T70" s="245"/>
      <c r="U70" s="245"/>
      <c r="V70" s="245"/>
      <c r="W70" s="245"/>
      <c r="X70" s="245"/>
      <c r="Y70" s="245"/>
      <c r="Z70" s="248"/>
      <c r="AC70" s="351"/>
      <c r="AD70" s="351"/>
      <c r="AE70" s="351"/>
      <c r="AF70" s="351"/>
      <c r="AG70" s="351"/>
      <c r="AH70" s="351"/>
    </row>
    <row r="71" spans="2:34" ht="15">
      <c r="B71" s="351"/>
      <c r="C71" s="351"/>
      <c r="D71" s="351"/>
      <c r="E71" s="351"/>
      <c r="F71" s="351"/>
      <c r="G71" s="351"/>
      <c r="H71" s="247"/>
      <c r="K71" s="351"/>
      <c r="L71" s="351"/>
      <c r="M71" s="351"/>
      <c r="N71" s="351"/>
      <c r="O71" s="351"/>
      <c r="P71" s="351"/>
      <c r="Q71" s="247"/>
      <c r="T71" s="245"/>
      <c r="U71" s="245"/>
      <c r="V71" s="245"/>
      <c r="W71" s="245"/>
      <c r="X71" s="245"/>
      <c r="Y71" s="245"/>
      <c r="Z71" s="248"/>
      <c r="AC71" s="351"/>
      <c r="AD71" s="351"/>
      <c r="AE71" s="351"/>
      <c r="AF71" s="351"/>
      <c r="AG71" s="351"/>
      <c r="AH71" s="351"/>
    </row>
    <row r="72" spans="2:34" ht="15">
      <c r="B72" s="351"/>
      <c r="C72" s="351"/>
      <c r="D72" s="351"/>
      <c r="E72" s="351"/>
      <c r="F72" s="351"/>
      <c r="G72" s="351"/>
      <c r="H72" s="247"/>
      <c r="K72" s="351"/>
      <c r="L72" s="351"/>
      <c r="M72" s="351"/>
      <c r="N72" s="351"/>
      <c r="O72" s="351"/>
      <c r="P72" s="351"/>
      <c r="Q72" s="247"/>
      <c r="T72" s="245"/>
      <c r="U72" s="245"/>
      <c r="V72" s="245"/>
      <c r="W72" s="245"/>
      <c r="X72" s="245"/>
      <c r="Y72" s="245"/>
      <c r="Z72" s="248"/>
      <c r="AC72" s="351"/>
      <c r="AD72" s="351"/>
      <c r="AE72" s="351"/>
      <c r="AF72" s="351"/>
      <c r="AG72" s="351"/>
      <c r="AH72" s="351"/>
    </row>
    <row r="73" spans="2:34" ht="15">
      <c r="B73" s="351"/>
      <c r="C73" s="351"/>
      <c r="D73" s="351"/>
      <c r="E73" s="351"/>
      <c r="F73" s="351"/>
      <c r="G73" s="351"/>
      <c r="H73" s="247"/>
      <c r="K73" s="351"/>
      <c r="L73" s="351"/>
      <c r="M73" s="351"/>
      <c r="N73" s="351"/>
      <c r="O73" s="351"/>
      <c r="P73" s="351"/>
      <c r="Q73" s="247"/>
      <c r="T73" s="245"/>
      <c r="U73" s="245"/>
      <c r="V73" s="245"/>
      <c r="W73" s="245"/>
      <c r="X73" s="245"/>
      <c r="Y73" s="245"/>
      <c r="Z73" s="248"/>
      <c r="AC73" s="351"/>
      <c r="AD73" s="351"/>
      <c r="AE73" s="351"/>
      <c r="AF73" s="351"/>
      <c r="AG73" s="351"/>
      <c r="AH73" s="351"/>
    </row>
    <row r="74" spans="1:34" ht="15">
      <c r="A74" s="361">
        <v>4</v>
      </c>
      <c r="B74" s="351"/>
      <c r="C74" s="351"/>
      <c r="D74" s="351"/>
      <c r="E74" s="351"/>
      <c r="F74" s="351"/>
      <c r="G74" s="351"/>
      <c r="H74" s="247"/>
      <c r="J74" s="361">
        <v>4</v>
      </c>
      <c r="K74" s="351"/>
      <c r="L74" s="351"/>
      <c r="M74" s="351"/>
      <c r="N74" s="351"/>
      <c r="O74" s="351"/>
      <c r="P74" s="351"/>
      <c r="Q74" s="247"/>
      <c r="T74" s="245"/>
      <c r="U74" s="245"/>
      <c r="V74" s="245"/>
      <c r="W74" s="245"/>
      <c r="X74" s="245"/>
      <c r="Y74" s="245"/>
      <c r="Z74" s="248"/>
      <c r="AB74" s="361">
        <v>4</v>
      </c>
      <c r="AC74" s="351"/>
      <c r="AD74" s="351"/>
      <c r="AE74" s="351"/>
      <c r="AF74" s="351"/>
      <c r="AG74" s="351"/>
      <c r="AH74" s="351"/>
    </row>
    <row r="75" spans="1:34" ht="15">
      <c r="A75" s="361"/>
      <c r="B75" s="351"/>
      <c r="C75" s="351"/>
      <c r="D75" s="351"/>
      <c r="E75" s="351"/>
      <c r="F75" s="351"/>
      <c r="G75" s="351"/>
      <c r="H75" s="247"/>
      <c r="J75" s="361"/>
      <c r="K75" s="351"/>
      <c r="L75" s="351"/>
      <c r="M75" s="351"/>
      <c r="N75" s="351"/>
      <c r="O75" s="351"/>
      <c r="P75" s="351"/>
      <c r="Q75" s="247"/>
      <c r="T75" s="245"/>
      <c r="U75" s="245"/>
      <c r="V75" s="245"/>
      <c r="W75" s="245"/>
      <c r="X75" s="245"/>
      <c r="Y75" s="245"/>
      <c r="Z75" s="248"/>
      <c r="AB75" s="361"/>
      <c r="AC75" s="351"/>
      <c r="AD75" s="351"/>
      <c r="AE75" s="351"/>
      <c r="AF75" s="351"/>
      <c r="AG75" s="351"/>
      <c r="AH75" s="351"/>
    </row>
    <row r="76" spans="1:34" ht="15">
      <c r="A76" s="361"/>
      <c r="B76" s="351"/>
      <c r="C76" s="351"/>
      <c r="D76" s="351"/>
      <c r="E76" s="351"/>
      <c r="F76" s="351"/>
      <c r="G76" s="351"/>
      <c r="H76" s="247"/>
      <c r="J76" s="361"/>
      <c r="K76" s="351"/>
      <c r="L76" s="351"/>
      <c r="M76" s="351"/>
      <c r="N76" s="351"/>
      <c r="O76" s="351"/>
      <c r="P76" s="351"/>
      <c r="Q76" s="247"/>
      <c r="T76" s="245"/>
      <c r="U76" s="245"/>
      <c r="V76" s="245"/>
      <c r="W76" s="245"/>
      <c r="X76" s="245"/>
      <c r="Y76" s="245"/>
      <c r="Z76" s="248"/>
      <c r="AB76" s="361"/>
      <c r="AC76" s="351"/>
      <c r="AD76" s="351"/>
      <c r="AE76" s="351"/>
      <c r="AF76" s="351"/>
      <c r="AG76" s="351"/>
      <c r="AH76" s="351"/>
    </row>
    <row r="77" spans="2:34" ht="15">
      <c r="B77" s="351"/>
      <c r="C77" s="351"/>
      <c r="D77" s="351"/>
      <c r="E77" s="351"/>
      <c r="F77" s="351"/>
      <c r="G77" s="351"/>
      <c r="H77" s="247"/>
      <c r="K77" s="351"/>
      <c r="L77" s="351"/>
      <c r="M77" s="351"/>
      <c r="N77" s="351"/>
      <c r="O77" s="351"/>
      <c r="P77" s="351"/>
      <c r="Q77" s="247"/>
      <c r="T77" s="245"/>
      <c r="U77" s="245"/>
      <c r="V77" s="245"/>
      <c r="W77" s="245"/>
      <c r="X77" s="245"/>
      <c r="Y77" s="245"/>
      <c r="Z77" s="248"/>
      <c r="AC77" s="351"/>
      <c r="AD77" s="351"/>
      <c r="AE77" s="351"/>
      <c r="AF77" s="351"/>
      <c r="AG77" s="351"/>
      <c r="AH77" s="351"/>
    </row>
    <row r="78" spans="2:34" ht="15">
      <c r="B78" s="351"/>
      <c r="C78" s="351"/>
      <c r="D78" s="351"/>
      <c r="E78" s="351"/>
      <c r="F78" s="351"/>
      <c r="G78" s="351"/>
      <c r="H78" s="247"/>
      <c r="K78" s="351"/>
      <c r="L78" s="351"/>
      <c r="M78" s="351"/>
      <c r="N78" s="351"/>
      <c r="O78" s="351"/>
      <c r="P78" s="351"/>
      <c r="Q78" s="247"/>
      <c r="T78" s="245"/>
      <c r="U78" s="245"/>
      <c r="V78" s="245"/>
      <c r="W78" s="245"/>
      <c r="X78" s="245"/>
      <c r="Y78" s="245"/>
      <c r="Z78" s="248"/>
      <c r="AC78" s="351"/>
      <c r="AD78" s="351"/>
      <c r="AE78" s="351"/>
      <c r="AF78" s="351"/>
      <c r="AG78" s="351"/>
      <c r="AH78" s="351"/>
    </row>
    <row r="79" spans="2:34" ht="15">
      <c r="B79" s="351"/>
      <c r="C79" s="351"/>
      <c r="D79" s="351"/>
      <c r="E79" s="351"/>
      <c r="F79" s="351"/>
      <c r="G79" s="351"/>
      <c r="H79" s="247"/>
      <c r="K79" s="351"/>
      <c r="L79" s="351"/>
      <c r="M79" s="351"/>
      <c r="N79" s="351"/>
      <c r="O79" s="351"/>
      <c r="P79" s="351"/>
      <c r="Q79" s="247"/>
      <c r="T79" s="245"/>
      <c r="U79" s="245"/>
      <c r="V79" s="245"/>
      <c r="W79" s="245"/>
      <c r="X79" s="245"/>
      <c r="Y79" s="245"/>
      <c r="Z79" s="248"/>
      <c r="AC79" s="351"/>
      <c r="AD79" s="351"/>
      <c r="AE79" s="351"/>
      <c r="AF79" s="351"/>
      <c r="AG79" s="351"/>
      <c r="AH79" s="351"/>
    </row>
    <row r="80" spans="2:34" ht="15">
      <c r="B80" s="351"/>
      <c r="C80" s="351"/>
      <c r="D80" s="351"/>
      <c r="E80" s="351"/>
      <c r="F80" s="351"/>
      <c r="G80" s="351"/>
      <c r="H80" s="247"/>
      <c r="K80" s="351"/>
      <c r="L80" s="351"/>
      <c r="M80" s="351"/>
      <c r="N80" s="351"/>
      <c r="O80" s="351"/>
      <c r="P80" s="351"/>
      <c r="Q80" s="247"/>
      <c r="T80" s="245"/>
      <c r="U80" s="245"/>
      <c r="V80" s="245"/>
      <c r="W80" s="245"/>
      <c r="X80" s="245"/>
      <c r="Y80" s="245"/>
      <c r="Z80" s="248"/>
      <c r="AC80" s="351"/>
      <c r="AD80" s="351"/>
      <c r="AE80" s="351"/>
      <c r="AF80" s="351"/>
      <c r="AG80" s="351"/>
      <c r="AH80" s="351"/>
    </row>
    <row r="81" spans="2:34" ht="15">
      <c r="B81" s="351"/>
      <c r="C81" s="351"/>
      <c r="D81" s="351"/>
      <c r="E81" s="351"/>
      <c r="F81" s="351"/>
      <c r="G81" s="351"/>
      <c r="H81" s="247"/>
      <c r="K81" s="351"/>
      <c r="L81" s="351"/>
      <c r="M81" s="351"/>
      <c r="N81" s="351"/>
      <c r="O81" s="351"/>
      <c r="P81" s="351"/>
      <c r="Q81" s="247"/>
      <c r="T81" s="245"/>
      <c r="U81" s="245"/>
      <c r="V81" s="245"/>
      <c r="W81" s="245"/>
      <c r="X81" s="245"/>
      <c r="Y81" s="245"/>
      <c r="Z81" s="248"/>
      <c r="AC81" s="351"/>
      <c r="AD81" s="351"/>
      <c r="AE81" s="351"/>
      <c r="AF81" s="351"/>
      <c r="AG81" s="351"/>
      <c r="AH81" s="351"/>
    </row>
    <row r="82" spans="2:34" ht="15">
      <c r="B82" s="351"/>
      <c r="C82" s="351"/>
      <c r="D82" s="351"/>
      <c r="E82" s="351"/>
      <c r="F82" s="351"/>
      <c r="G82" s="351"/>
      <c r="H82" s="247"/>
      <c r="K82" s="351"/>
      <c r="L82" s="351"/>
      <c r="M82" s="351"/>
      <c r="N82" s="351"/>
      <c r="O82" s="351"/>
      <c r="P82" s="351"/>
      <c r="Q82" s="247"/>
      <c r="T82" s="245"/>
      <c r="U82" s="245"/>
      <c r="V82" s="245"/>
      <c r="W82" s="245"/>
      <c r="X82" s="245"/>
      <c r="Y82" s="245"/>
      <c r="Z82" s="248"/>
      <c r="AC82" s="351"/>
      <c r="AD82" s="351"/>
      <c r="AE82" s="351"/>
      <c r="AF82" s="351"/>
      <c r="AG82" s="351"/>
      <c r="AH82" s="351"/>
    </row>
    <row r="83" spans="2:34" ht="15">
      <c r="B83" s="351"/>
      <c r="C83" s="351"/>
      <c r="D83" s="351"/>
      <c r="E83" s="351"/>
      <c r="F83" s="351"/>
      <c r="G83" s="351"/>
      <c r="H83" s="247"/>
      <c r="K83" s="351"/>
      <c r="L83" s="351"/>
      <c r="M83" s="351"/>
      <c r="N83" s="351"/>
      <c r="O83" s="351"/>
      <c r="P83" s="351"/>
      <c r="Q83" s="247"/>
      <c r="T83" s="245"/>
      <c r="U83" s="245"/>
      <c r="V83" s="245"/>
      <c r="W83" s="245"/>
      <c r="X83" s="245"/>
      <c r="Y83" s="245"/>
      <c r="Z83" s="248"/>
      <c r="AC83" s="351"/>
      <c r="AD83" s="351"/>
      <c r="AE83" s="351"/>
      <c r="AF83" s="351"/>
      <c r="AG83" s="351"/>
      <c r="AH83" s="351"/>
    </row>
    <row r="84" spans="2:34" ht="15">
      <c r="B84" s="351"/>
      <c r="C84" s="351"/>
      <c r="D84" s="351"/>
      <c r="E84" s="351"/>
      <c r="F84" s="351"/>
      <c r="G84" s="351"/>
      <c r="H84" s="247"/>
      <c r="K84" s="351"/>
      <c r="L84" s="351"/>
      <c r="M84" s="351"/>
      <c r="N84" s="351"/>
      <c r="O84" s="351"/>
      <c r="P84" s="351"/>
      <c r="Q84" s="247"/>
      <c r="T84" s="245"/>
      <c r="U84" s="245"/>
      <c r="V84" s="245"/>
      <c r="W84" s="245"/>
      <c r="X84" s="245"/>
      <c r="Y84" s="245"/>
      <c r="Z84" s="248"/>
      <c r="AC84" s="351"/>
      <c r="AD84" s="351"/>
      <c r="AE84" s="351"/>
      <c r="AF84" s="351"/>
      <c r="AG84" s="351"/>
      <c r="AH84" s="351"/>
    </row>
    <row r="85" spans="2:34" ht="15">
      <c r="B85" s="351"/>
      <c r="C85" s="351"/>
      <c r="D85" s="351"/>
      <c r="E85" s="351"/>
      <c r="F85" s="351"/>
      <c r="G85" s="351"/>
      <c r="H85" s="247"/>
      <c r="K85" s="351"/>
      <c r="L85" s="351"/>
      <c r="M85" s="351"/>
      <c r="N85" s="351"/>
      <c r="O85" s="351"/>
      <c r="P85" s="351"/>
      <c r="Q85" s="247"/>
      <c r="T85" s="245"/>
      <c r="U85" s="245"/>
      <c r="V85" s="245"/>
      <c r="W85" s="245"/>
      <c r="X85" s="245"/>
      <c r="Y85" s="245"/>
      <c r="Z85" s="248"/>
      <c r="AC85" s="351"/>
      <c r="AD85" s="351"/>
      <c r="AE85" s="351"/>
      <c r="AF85" s="351"/>
      <c r="AG85" s="351"/>
      <c r="AH85" s="351"/>
    </row>
    <row r="86" spans="20:25" ht="15">
      <c r="T86" s="113"/>
      <c r="U86" s="113"/>
      <c r="V86" s="113"/>
      <c r="W86" s="113"/>
      <c r="X86" s="113"/>
      <c r="Y86" s="113"/>
    </row>
    <row r="87" spans="2:34" ht="15">
      <c r="B87" s="351"/>
      <c r="C87" s="351"/>
      <c r="D87" s="351"/>
      <c r="E87" s="351"/>
      <c r="F87" s="351"/>
      <c r="G87" s="351"/>
      <c r="H87" s="247"/>
      <c r="K87" s="351"/>
      <c r="L87" s="351"/>
      <c r="M87" s="351"/>
      <c r="N87" s="351"/>
      <c r="O87" s="351"/>
      <c r="P87" s="351"/>
      <c r="Q87" s="247"/>
      <c r="T87" s="245"/>
      <c r="U87" s="245"/>
      <c r="V87" s="245"/>
      <c r="W87" s="245"/>
      <c r="X87" s="245"/>
      <c r="Y87" s="245"/>
      <c r="Z87" s="248"/>
      <c r="AC87" s="351"/>
      <c r="AD87" s="351"/>
      <c r="AE87" s="351"/>
      <c r="AF87" s="351"/>
      <c r="AG87" s="351"/>
      <c r="AH87" s="351"/>
    </row>
    <row r="88" spans="2:34" ht="15">
      <c r="B88" s="351"/>
      <c r="C88" s="351"/>
      <c r="D88" s="351"/>
      <c r="E88" s="351"/>
      <c r="F88" s="351"/>
      <c r="G88" s="351"/>
      <c r="H88" s="247"/>
      <c r="K88" s="351"/>
      <c r="L88" s="351"/>
      <c r="M88" s="351"/>
      <c r="N88" s="351"/>
      <c r="O88" s="351"/>
      <c r="P88" s="351"/>
      <c r="Q88" s="247"/>
      <c r="T88" s="245"/>
      <c r="U88" s="245"/>
      <c r="V88" s="245"/>
      <c r="W88" s="245"/>
      <c r="X88" s="245"/>
      <c r="Y88" s="245"/>
      <c r="Z88" s="248"/>
      <c r="AC88" s="351"/>
      <c r="AD88" s="351"/>
      <c r="AE88" s="351"/>
      <c r="AF88" s="351"/>
      <c r="AG88" s="351"/>
      <c r="AH88" s="351"/>
    </row>
    <row r="89" spans="2:34" ht="15">
      <c r="B89" s="351"/>
      <c r="C89" s="351"/>
      <c r="D89" s="351"/>
      <c r="E89" s="351"/>
      <c r="F89" s="351"/>
      <c r="G89" s="351"/>
      <c r="H89" s="247"/>
      <c r="K89" s="351"/>
      <c r="L89" s="351"/>
      <c r="M89" s="351"/>
      <c r="N89" s="351"/>
      <c r="O89" s="351"/>
      <c r="P89" s="351"/>
      <c r="Q89" s="247"/>
      <c r="T89" s="245"/>
      <c r="U89" s="245"/>
      <c r="V89" s="245"/>
      <c r="W89" s="245"/>
      <c r="X89" s="245"/>
      <c r="Y89" s="245"/>
      <c r="Z89" s="248"/>
      <c r="AC89" s="351"/>
      <c r="AD89" s="351"/>
      <c r="AE89" s="351"/>
      <c r="AF89" s="351"/>
      <c r="AG89" s="351"/>
      <c r="AH89" s="351"/>
    </row>
    <row r="90" spans="2:34" ht="15">
      <c r="B90" s="351"/>
      <c r="C90" s="351"/>
      <c r="D90" s="351"/>
      <c r="E90" s="351"/>
      <c r="F90" s="351"/>
      <c r="G90" s="351"/>
      <c r="H90" s="247"/>
      <c r="K90" s="351"/>
      <c r="L90" s="351"/>
      <c r="M90" s="351"/>
      <c r="N90" s="351"/>
      <c r="O90" s="351"/>
      <c r="P90" s="351"/>
      <c r="Q90" s="247"/>
      <c r="T90" s="245"/>
      <c r="U90" s="245"/>
      <c r="V90" s="245"/>
      <c r="W90" s="245"/>
      <c r="X90" s="245"/>
      <c r="Y90" s="245"/>
      <c r="Z90" s="248"/>
      <c r="AC90" s="351"/>
      <c r="AD90" s="351"/>
      <c r="AE90" s="351"/>
      <c r="AF90" s="351"/>
      <c r="AG90" s="351"/>
      <c r="AH90" s="351"/>
    </row>
    <row r="91" spans="2:34" ht="15">
      <c r="B91" s="351"/>
      <c r="C91" s="351"/>
      <c r="D91" s="351"/>
      <c r="E91" s="351"/>
      <c r="F91" s="351"/>
      <c r="G91" s="351"/>
      <c r="H91" s="247"/>
      <c r="K91" s="351"/>
      <c r="L91" s="351"/>
      <c r="M91" s="351"/>
      <c r="N91" s="351"/>
      <c r="O91" s="351"/>
      <c r="P91" s="351"/>
      <c r="Q91" s="247"/>
      <c r="T91" s="245"/>
      <c r="U91" s="245"/>
      <c r="V91" s="245"/>
      <c r="W91" s="245"/>
      <c r="X91" s="245"/>
      <c r="Y91" s="245"/>
      <c r="Z91" s="248"/>
      <c r="AC91" s="351"/>
      <c r="AD91" s="351"/>
      <c r="AE91" s="351"/>
      <c r="AF91" s="351"/>
      <c r="AG91" s="351"/>
      <c r="AH91" s="351"/>
    </row>
    <row r="92" spans="2:34" ht="15">
      <c r="B92" s="351"/>
      <c r="C92" s="351"/>
      <c r="D92" s="351"/>
      <c r="E92" s="351"/>
      <c r="F92" s="351"/>
      <c r="G92" s="351"/>
      <c r="H92" s="247"/>
      <c r="K92" s="351"/>
      <c r="L92" s="351"/>
      <c r="M92" s="351"/>
      <c r="N92" s="351"/>
      <c r="O92" s="351"/>
      <c r="P92" s="351"/>
      <c r="Q92" s="247"/>
      <c r="T92" s="245"/>
      <c r="U92" s="245"/>
      <c r="V92" s="245"/>
      <c r="W92" s="245"/>
      <c r="X92" s="245"/>
      <c r="Y92" s="245"/>
      <c r="Z92" s="248"/>
      <c r="AC92" s="351"/>
      <c r="AD92" s="351"/>
      <c r="AE92" s="351"/>
      <c r="AF92" s="351"/>
      <c r="AG92" s="351"/>
      <c r="AH92" s="351"/>
    </row>
    <row r="93" spans="2:34" ht="15">
      <c r="B93" s="351"/>
      <c r="C93" s="351"/>
      <c r="D93" s="351"/>
      <c r="E93" s="351"/>
      <c r="F93" s="351"/>
      <c r="G93" s="351"/>
      <c r="H93" s="247"/>
      <c r="K93" s="351"/>
      <c r="L93" s="351"/>
      <c r="M93" s="351"/>
      <c r="N93" s="351"/>
      <c r="O93" s="351"/>
      <c r="P93" s="351"/>
      <c r="Q93" s="247"/>
      <c r="T93" s="245"/>
      <c r="U93" s="245"/>
      <c r="V93" s="245"/>
      <c r="W93" s="245"/>
      <c r="X93" s="245"/>
      <c r="Y93" s="245"/>
      <c r="Z93" s="248"/>
      <c r="AC93" s="351"/>
      <c r="AD93" s="351"/>
      <c r="AE93" s="351"/>
      <c r="AF93" s="351"/>
      <c r="AG93" s="351"/>
      <c r="AH93" s="351"/>
    </row>
    <row r="94" spans="1:34" ht="15">
      <c r="A94" s="361">
        <v>5</v>
      </c>
      <c r="B94" s="351"/>
      <c r="C94" s="351"/>
      <c r="D94" s="351"/>
      <c r="E94" s="351"/>
      <c r="F94" s="351"/>
      <c r="G94" s="351"/>
      <c r="H94" s="247"/>
      <c r="J94" s="361">
        <v>5</v>
      </c>
      <c r="K94" s="351"/>
      <c r="L94" s="351"/>
      <c r="M94" s="351"/>
      <c r="N94" s="351"/>
      <c r="O94" s="351"/>
      <c r="P94" s="351"/>
      <c r="Q94" s="247"/>
      <c r="T94" s="245"/>
      <c r="U94" s="245"/>
      <c r="V94" s="245"/>
      <c r="W94" s="245"/>
      <c r="X94" s="245"/>
      <c r="Y94" s="245"/>
      <c r="Z94" s="248"/>
      <c r="AB94" s="361">
        <v>5</v>
      </c>
      <c r="AC94" s="351"/>
      <c r="AD94" s="351"/>
      <c r="AE94" s="351"/>
      <c r="AF94" s="351"/>
      <c r="AG94" s="351"/>
      <c r="AH94" s="351"/>
    </row>
    <row r="95" spans="1:34" ht="15">
      <c r="A95" s="361"/>
      <c r="B95" s="351"/>
      <c r="C95" s="351"/>
      <c r="D95" s="351"/>
      <c r="E95" s="351"/>
      <c r="F95" s="351"/>
      <c r="G95" s="351"/>
      <c r="H95" s="247"/>
      <c r="J95" s="361"/>
      <c r="K95" s="351"/>
      <c r="L95" s="351"/>
      <c r="M95" s="351"/>
      <c r="N95" s="351"/>
      <c r="O95" s="351"/>
      <c r="P95" s="351"/>
      <c r="Q95" s="247"/>
      <c r="T95" s="245"/>
      <c r="U95" s="245"/>
      <c r="V95" s="245"/>
      <c r="W95" s="245"/>
      <c r="X95" s="245"/>
      <c r="Y95" s="245"/>
      <c r="Z95" s="248"/>
      <c r="AB95" s="361"/>
      <c r="AC95" s="351"/>
      <c r="AD95" s="351"/>
      <c r="AE95" s="351"/>
      <c r="AF95" s="351"/>
      <c r="AG95" s="351"/>
      <c r="AH95" s="351"/>
    </row>
    <row r="96" spans="1:34" ht="15">
      <c r="A96" s="361"/>
      <c r="B96" s="351"/>
      <c r="C96" s="351"/>
      <c r="D96" s="351"/>
      <c r="E96" s="351"/>
      <c r="F96" s="351"/>
      <c r="G96" s="351"/>
      <c r="H96" s="247"/>
      <c r="J96" s="361"/>
      <c r="K96" s="351"/>
      <c r="L96" s="351"/>
      <c r="M96" s="351"/>
      <c r="N96" s="351"/>
      <c r="O96" s="351"/>
      <c r="P96" s="351"/>
      <c r="Q96" s="247"/>
      <c r="T96" s="245"/>
      <c r="U96" s="245"/>
      <c r="V96" s="245"/>
      <c r="W96" s="245"/>
      <c r="X96" s="245"/>
      <c r="Y96" s="245"/>
      <c r="Z96" s="248"/>
      <c r="AB96" s="361"/>
      <c r="AC96" s="351"/>
      <c r="AD96" s="351"/>
      <c r="AE96" s="351"/>
      <c r="AF96" s="351"/>
      <c r="AG96" s="351"/>
      <c r="AH96" s="351"/>
    </row>
    <row r="97" spans="2:34" ht="15">
      <c r="B97" s="351"/>
      <c r="C97" s="351"/>
      <c r="D97" s="351"/>
      <c r="E97" s="351"/>
      <c r="F97" s="351"/>
      <c r="G97" s="351"/>
      <c r="H97" s="247"/>
      <c r="K97" s="351"/>
      <c r="L97" s="351"/>
      <c r="M97" s="351"/>
      <c r="N97" s="351"/>
      <c r="O97" s="351"/>
      <c r="P97" s="351"/>
      <c r="Q97" s="247"/>
      <c r="T97" s="245"/>
      <c r="U97" s="245"/>
      <c r="V97" s="245"/>
      <c r="W97" s="245"/>
      <c r="X97" s="245"/>
      <c r="Y97" s="245"/>
      <c r="Z97" s="248"/>
      <c r="AC97" s="351"/>
      <c r="AD97" s="351"/>
      <c r="AE97" s="351"/>
      <c r="AF97" s="351"/>
      <c r="AG97" s="351"/>
      <c r="AH97" s="351"/>
    </row>
    <row r="98" spans="2:34" ht="15">
      <c r="B98" s="351"/>
      <c r="C98" s="351"/>
      <c r="D98" s="351"/>
      <c r="E98" s="351"/>
      <c r="F98" s="351"/>
      <c r="G98" s="351"/>
      <c r="H98" s="247"/>
      <c r="K98" s="351"/>
      <c r="L98" s="351"/>
      <c r="M98" s="351"/>
      <c r="N98" s="351"/>
      <c r="O98" s="351"/>
      <c r="P98" s="351"/>
      <c r="Q98" s="247"/>
      <c r="T98" s="245"/>
      <c r="U98" s="245"/>
      <c r="V98" s="245"/>
      <c r="W98" s="245"/>
      <c r="X98" s="245"/>
      <c r="Y98" s="245"/>
      <c r="Z98" s="248"/>
      <c r="AC98" s="351"/>
      <c r="AD98" s="351"/>
      <c r="AE98" s="351"/>
      <c r="AF98" s="351"/>
      <c r="AG98" s="351"/>
      <c r="AH98" s="351"/>
    </row>
    <row r="99" spans="2:34" ht="15">
      <c r="B99" s="351"/>
      <c r="C99" s="351"/>
      <c r="D99" s="351"/>
      <c r="E99" s="351"/>
      <c r="F99" s="351"/>
      <c r="G99" s="351"/>
      <c r="H99" s="247"/>
      <c r="K99" s="351"/>
      <c r="L99" s="351"/>
      <c r="M99" s="351"/>
      <c r="N99" s="351"/>
      <c r="O99" s="351"/>
      <c r="P99" s="351"/>
      <c r="Q99" s="247"/>
      <c r="T99" s="245"/>
      <c r="U99" s="245"/>
      <c r="V99" s="245"/>
      <c r="W99" s="245"/>
      <c r="X99" s="245"/>
      <c r="Y99" s="245"/>
      <c r="Z99" s="248"/>
      <c r="AC99" s="351"/>
      <c r="AD99" s="351"/>
      <c r="AE99" s="351"/>
      <c r="AF99" s="351"/>
      <c r="AG99" s="351"/>
      <c r="AH99" s="351"/>
    </row>
    <row r="100" spans="2:34" ht="15">
      <c r="B100" s="351"/>
      <c r="C100" s="351"/>
      <c r="D100" s="351"/>
      <c r="E100" s="351"/>
      <c r="F100" s="351"/>
      <c r="G100" s="351"/>
      <c r="H100" s="247"/>
      <c r="K100" s="351"/>
      <c r="L100" s="351"/>
      <c r="M100" s="351"/>
      <c r="N100" s="351"/>
      <c r="O100" s="351"/>
      <c r="P100" s="351"/>
      <c r="Q100" s="247"/>
      <c r="T100" s="245"/>
      <c r="U100" s="245"/>
      <c r="V100" s="245"/>
      <c r="W100" s="245"/>
      <c r="X100" s="245"/>
      <c r="Y100" s="245"/>
      <c r="Z100" s="248"/>
      <c r="AC100" s="351"/>
      <c r="AD100" s="351"/>
      <c r="AE100" s="351"/>
      <c r="AF100" s="351"/>
      <c r="AG100" s="351"/>
      <c r="AH100" s="351"/>
    </row>
    <row r="101" spans="2:34" ht="15">
      <c r="B101" s="351"/>
      <c r="C101" s="351"/>
      <c r="D101" s="351"/>
      <c r="E101" s="351"/>
      <c r="F101" s="351"/>
      <c r="G101" s="351"/>
      <c r="H101" s="247"/>
      <c r="K101" s="351"/>
      <c r="L101" s="351"/>
      <c r="M101" s="351"/>
      <c r="N101" s="351"/>
      <c r="O101" s="351"/>
      <c r="P101" s="351"/>
      <c r="Q101" s="247"/>
      <c r="T101" s="245"/>
      <c r="U101" s="245"/>
      <c r="V101" s="245"/>
      <c r="W101" s="245"/>
      <c r="X101" s="245"/>
      <c r="Y101" s="245"/>
      <c r="Z101" s="248"/>
      <c r="AC101" s="351"/>
      <c r="AD101" s="351"/>
      <c r="AE101" s="351"/>
      <c r="AF101" s="351"/>
      <c r="AG101" s="351"/>
      <c r="AH101" s="351"/>
    </row>
    <row r="102" spans="2:34" ht="15">
      <c r="B102" s="351"/>
      <c r="C102" s="351"/>
      <c r="D102" s="351"/>
      <c r="E102" s="351"/>
      <c r="F102" s="351"/>
      <c r="G102" s="351"/>
      <c r="H102" s="247"/>
      <c r="K102" s="351"/>
      <c r="L102" s="351"/>
      <c r="M102" s="351"/>
      <c r="N102" s="351"/>
      <c r="O102" s="351"/>
      <c r="P102" s="351"/>
      <c r="Q102" s="247"/>
      <c r="T102" s="245"/>
      <c r="U102" s="245"/>
      <c r="V102" s="245"/>
      <c r="W102" s="245"/>
      <c r="X102" s="245"/>
      <c r="Y102" s="245"/>
      <c r="Z102" s="248"/>
      <c r="AC102" s="351"/>
      <c r="AD102" s="351"/>
      <c r="AE102" s="351"/>
      <c r="AF102" s="351"/>
      <c r="AG102" s="351"/>
      <c r="AH102" s="351"/>
    </row>
    <row r="103" spans="2:34" ht="15">
      <c r="B103" s="351"/>
      <c r="C103" s="351"/>
      <c r="D103" s="351"/>
      <c r="E103" s="351"/>
      <c r="F103" s="351"/>
      <c r="G103" s="351"/>
      <c r="H103" s="247"/>
      <c r="K103" s="351"/>
      <c r="L103" s="351"/>
      <c r="M103" s="351"/>
      <c r="N103" s="351"/>
      <c r="O103" s="351"/>
      <c r="P103" s="351"/>
      <c r="Q103" s="247"/>
      <c r="T103" s="245"/>
      <c r="U103" s="245"/>
      <c r="V103" s="245"/>
      <c r="W103" s="245"/>
      <c r="X103" s="245"/>
      <c r="Y103" s="245"/>
      <c r="Z103" s="248"/>
      <c r="AC103" s="351"/>
      <c r="AD103" s="351"/>
      <c r="AE103" s="351"/>
      <c r="AF103" s="351"/>
      <c r="AG103" s="351"/>
      <c r="AH103" s="351"/>
    </row>
    <row r="104" spans="2:34" ht="15">
      <c r="B104" s="351"/>
      <c r="C104" s="351"/>
      <c r="D104" s="351"/>
      <c r="E104" s="351"/>
      <c r="F104" s="351"/>
      <c r="G104" s="351"/>
      <c r="H104" s="247"/>
      <c r="K104" s="351"/>
      <c r="L104" s="351"/>
      <c r="M104" s="351"/>
      <c r="N104" s="351"/>
      <c r="O104" s="351"/>
      <c r="P104" s="351"/>
      <c r="Q104" s="247"/>
      <c r="T104" s="245"/>
      <c r="U104" s="245"/>
      <c r="V104" s="245"/>
      <c r="W104" s="245"/>
      <c r="X104" s="245"/>
      <c r="Y104" s="245"/>
      <c r="Z104" s="248"/>
      <c r="AC104" s="351"/>
      <c r="AD104" s="351"/>
      <c r="AE104" s="351"/>
      <c r="AF104" s="351"/>
      <c r="AG104" s="351"/>
      <c r="AH104" s="351"/>
    </row>
    <row r="105" spans="2:34" ht="15">
      <c r="B105" s="351"/>
      <c r="C105" s="351"/>
      <c r="D105" s="351"/>
      <c r="E105" s="351"/>
      <c r="F105" s="351"/>
      <c r="G105" s="351"/>
      <c r="H105" s="247"/>
      <c r="K105" s="351"/>
      <c r="L105" s="351"/>
      <c r="M105" s="351"/>
      <c r="N105" s="351"/>
      <c r="O105" s="351"/>
      <c r="P105" s="351"/>
      <c r="Q105" s="247"/>
      <c r="T105" s="245"/>
      <c r="U105" s="245"/>
      <c r="V105" s="245"/>
      <c r="W105" s="245"/>
      <c r="X105" s="245"/>
      <c r="Y105" s="245"/>
      <c r="Z105" s="248"/>
      <c r="AC105" s="351"/>
      <c r="AD105" s="351"/>
      <c r="AE105" s="351"/>
      <c r="AF105" s="351"/>
      <c r="AG105" s="351"/>
      <c r="AH105" s="351"/>
    </row>
    <row r="107" spans="11:34" ht="15">
      <c r="K107" s="351"/>
      <c r="L107" s="351"/>
      <c r="M107" s="351"/>
      <c r="N107" s="351"/>
      <c r="O107" s="351"/>
      <c r="P107" s="351"/>
      <c r="Q107" s="247"/>
      <c r="AC107" s="351"/>
      <c r="AD107" s="351"/>
      <c r="AE107" s="351"/>
      <c r="AF107" s="351"/>
      <c r="AG107" s="351"/>
      <c r="AH107" s="351"/>
    </row>
    <row r="108" spans="11:34" ht="15">
      <c r="K108" s="351"/>
      <c r="L108" s="351"/>
      <c r="M108" s="351"/>
      <c r="N108" s="351"/>
      <c r="O108" s="351"/>
      <c r="P108" s="351"/>
      <c r="Q108" s="247"/>
      <c r="AC108" s="351"/>
      <c r="AD108" s="351"/>
      <c r="AE108" s="351"/>
      <c r="AF108" s="351"/>
      <c r="AG108" s="351"/>
      <c r="AH108" s="351"/>
    </row>
    <row r="109" spans="11:34" ht="15">
      <c r="K109" s="351"/>
      <c r="L109" s="351"/>
      <c r="M109" s="351"/>
      <c r="N109" s="351"/>
      <c r="O109" s="351"/>
      <c r="P109" s="351"/>
      <c r="Q109" s="247"/>
      <c r="AC109" s="351"/>
      <c r="AD109" s="351"/>
      <c r="AE109" s="351"/>
      <c r="AF109" s="351"/>
      <c r="AG109" s="351"/>
      <c r="AH109" s="351"/>
    </row>
    <row r="110" spans="11:34" ht="15">
      <c r="K110" s="351"/>
      <c r="L110" s="351"/>
      <c r="M110" s="351"/>
      <c r="N110" s="351"/>
      <c r="O110" s="351"/>
      <c r="P110" s="351"/>
      <c r="Q110" s="247"/>
      <c r="AC110" s="351"/>
      <c r="AD110" s="351"/>
      <c r="AE110" s="351"/>
      <c r="AF110" s="351"/>
      <c r="AG110" s="351"/>
      <c r="AH110" s="351"/>
    </row>
    <row r="111" spans="11:34" ht="15">
      <c r="K111" s="351"/>
      <c r="L111" s="351"/>
      <c r="M111" s="351"/>
      <c r="N111" s="351"/>
      <c r="O111" s="351"/>
      <c r="P111" s="351"/>
      <c r="Q111" s="247"/>
      <c r="AC111" s="351"/>
      <c r="AD111" s="351"/>
      <c r="AE111" s="351"/>
      <c r="AF111" s="351"/>
      <c r="AG111" s="351"/>
      <c r="AH111" s="351"/>
    </row>
    <row r="112" spans="11:34" ht="15">
      <c r="K112" s="351"/>
      <c r="L112" s="351"/>
      <c r="M112" s="351"/>
      <c r="N112" s="351"/>
      <c r="O112" s="351"/>
      <c r="P112" s="351"/>
      <c r="Q112" s="247"/>
      <c r="AC112" s="351"/>
      <c r="AD112" s="351"/>
      <c r="AE112" s="351"/>
      <c r="AF112" s="351"/>
      <c r="AG112" s="351"/>
      <c r="AH112" s="351"/>
    </row>
    <row r="113" spans="11:34" ht="15">
      <c r="K113" s="351"/>
      <c r="L113" s="351"/>
      <c r="M113" s="351"/>
      <c r="N113" s="351"/>
      <c r="O113" s="351"/>
      <c r="P113" s="351"/>
      <c r="Q113" s="247"/>
      <c r="AC113" s="351"/>
      <c r="AD113" s="351"/>
      <c r="AE113" s="351"/>
      <c r="AF113" s="351"/>
      <c r="AG113" s="351"/>
      <c r="AH113" s="351"/>
    </row>
    <row r="114" spans="10:34" ht="15">
      <c r="J114" s="361">
        <v>6</v>
      </c>
      <c r="K114" s="351"/>
      <c r="L114" s="351"/>
      <c r="M114" s="351"/>
      <c r="N114" s="351"/>
      <c r="O114" s="351"/>
      <c r="P114" s="351"/>
      <c r="Q114" s="247"/>
      <c r="AB114" s="361">
        <v>6</v>
      </c>
      <c r="AC114" s="351"/>
      <c r="AD114" s="351"/>
      <c r="AE114" s="351"/>
      <c r="AF114" s="351"/>
      <c r="AG114" s="351"/>
      <c r="AH114" s="351"/>
    </row>
    <row r="115" spans="10:34" ht="15">
      <c r="J115" s="361"/>
      <c r="K115" s="351"/>
      <c r="L115" s="351"/>
      <c r="M115" s="351"/>
      <c r="N115" s="351"/>
      <c r="O115" s="351"/>
      <c r="P115" s="351"/>
      <c r="Q115" s="247"/>
      <c r="AB115" s="361"/>
      <c r="AC115" s="351"/>
      <c r="AD115" s="351"/>
      <c r="AE115" s="351"/>
      <c r="AF115" s="351"/>
      <c r="AG115" s="351"/>
      <c r="AH115" s="351"/>
    </row>
    <row r="116" spans="10:34" ht="15">
      <c r="J116" s="361"/>
      <c r="K116" s="351"/>
      <c r="L116" s="351"/>
      <c r="M116" s="351"/>
      <c r="N116" s="351"/>
      <c r="O116" s="351"/>
      <c r="P116" s="351"/>
      <c r="Q116" s="247"/>
      <c r="AB116" s="361"/>
      <c r="AC116" s="351"/>
      <c r="AD116" s="351"/>
      <c r="AE116" s="351"/>
      <c r="AF116" s="351"/>
      <c r="AG116" s="351"/>
      <c r="AH116" s="351"/>
    </row>
    <row r="117" spans="11:34" ht="15">
      <c r="K117" s="351"/>
      <c r="L117" s="351"/>
      <c r="M117" s="351"/>
      <c r="N117" s="351"/>
      <c r="O117" s="351"/>
      <c r="P117" s="351"/>
      <c r="Q117" s="247"/>
      <c r="AC117" s="351"/>
      <c r="AD117" s="351"/>
      <c r="AE117" s="351"/>
      <c r="AF117" s="351"/>
      <c r="AG117" s="351"/>
      <c r="AH117" s="351"/>
    </row>
    <row r="118" spans="11:34" ht="15">
      <c r="K118" s="351"/>
      <c r="L118" s="351"/>
      <c r="M118" s="351"/>
      <c r="N118" s="351"/>
      <c r="O118" s="351"/>
      <c r="P118" s="351"/>
      <c r="Q118" s="247"/>
      <c r="AC118" s="351"/>
      <c r="AD118" s="351"/>
      <c r="AE118" s="351"/>
      <c r="AF118" s="351"/>
      <c r="AG118" s="351"/>
      <c r="AH118" s="351"/>
    </row>
    <row r="119" spans="11:34" ht="15">
      <c r="K119" s="351"/>
      <c r="L119" s="351"/>
      <c r="M119" s="351"/>
      <c r="N119" s="351"/>
      <c r="O119" s="351"/>
      <c r="P119" s="351"/>
      <c r="Q119" s="247"/>
      <c r="AC119" s="351"/>
      <c r="AD119" s="351"/>
      <c r="AE119" s="351"/>
      <c r="AF119" s="351"/>
      <c r="AG119" s="351"/>
      <c r="AH119" s="351"/>
    </row>
    <row r="120" spans="11:34" ht="15">
      <c r="K120" s="351"/>
      <c r="L120" s="351"/>
      <c r="M120" s="351"/>
      <c r="N120" s="351"/>
      <c r="O120" s="351"/>
      <c r="P120" s="351"/>
      <c r="Q120" s="247"/>
      <c r="AC120" s="351"/>
      <c r="AD120" s="351"/>
      <c r="AE120" s="351"/>
      <c r="AF120" s="351"/>
      <c r="AG120" s="351"/>
      <c r="AH120" s="351"/>
    </row>
    <row r="121" spans="11:34" ht="15">
      <c r="K121" s="351"/>
      <c r="L121" s="351"/>
      <c r="M121" s="351"/>
      <c r="N121" s="351"/>
      <c r="O121" s="351"/>
      <c r="P121" s="351"/>
      <c r="Q121" s="247"/>
      <c r="AC121" s="351"/>
      <c r="AD121" s="351"/>
      <c r="AE121" s="351"/>
      <c r="AF121" s="351"/>
      <c r="AG121" s="351"/>
      <c r="AH121" s="351"/>
    </row>
    <row r="122" spans="11:34" ht="15">
      <c r="K122" s="351"/>
      <c r="L122" s="351"/>
      <c r="M122" s="351"/>
      <c r="N122" s="351"/>
      <c r="O122" s="351"/>
      <c r="P122" s="351"/>
      <c r="Q122" s="247"/>
      <c r="AC122" s="351"/>
      <c r="AD122" s="351"/>
      <c r="AE122" s="351"/>
      <c r="AF122" s="351"/>
      <c r="AG122" s="351"/>
      <c r="AH122" s="351"/>
    </row>
    <row r="123" spans="11:34" ht="15">
      <c r="K123" s="351"/>
      <c r="L123" s="351"/>
      <c r="M123" s="351"/>
      <c r="N123" s="351"/>
      <c r="O123" s="351"/>
      <c r="P123" s="351"/>
      <c r="Q123" s="247"/>
      <c r="AC123" s="351"/>
      <c r="AD123" s="351"/>
      <c r="AE123" s="351"/>
      <c r="AF123" s="351"/>
      <c r="AG123" s="351"/>
      <c r="AH123" s="351"/>
    </row>
    <row r="124" spans="11:34" ht="15">
      <c r="K124" s="351"/>
      <c r="L124" s="351"/>
      <c r="M124" s="351"/>
      <c r="N124" s="351"/>
      <c r="O124" s="351"/>
      <c r="P124" s="351"/>
      <c r="Q124" s="247"/>
      <c r="AC124" s="351"/>
      <c r="AD124" s="351"/>
      <c r="AE124" s="351"/>
      <c r="AF124" s="351"/>
      <c r="AG124" s="351"/>
      <c r="AH124" s="351"/>
    </row>
    <row r="125" spans="11:34" ht="15">
      <c r="K125" s="351"/>
      <c r="L125" s="351"/>
      <c r="M125" s="351"/>
      <c r="N125" s="351"/>
      <c r="O125" s="351"/>
      <c r="P125" s="351"/>
      <c r="Q125" s="247"/>
      <c r="AC125" s="351"/>
      <c r="AD125" s="351"/>
      <c r="AE125" s="351"/>
      <c r="AF125" s="351"/>
      <c r="AG125" s="351"/>
      <c r="AH125" s="351"/>
    </row>
    <row r="127" spans="11:34" ht="15">
      <c r="K127" s="351"/>
      <c r="L127" s="351"/>
      <c r="M127" s="351"/>
      <c r="N127" s="351"/>
      <c r="O127" s="351"/>
      <c r="P127" s="351"/>
      <c r="Q127" s="247"/>
      <c r="AC127" s="351"/>
      <c r="AD127" s="351"/>
      <c r="AE127" s="351"/>
      <c r="AF127" s="351"/>
      <c r="AG127" s="351"/>
      <c r="AH127" s="351"/>
    </row>
    <row r="128" spans="11:34" ht="15">
      <c r="K128" s="351"/>
      <c r="L128" s="351"/>
      <c r="M128" s="351"/>
      <c r="N128" s="351"/>
      <c r="O128" s="351"/>
      <c r="P128" s="351"/>
      <c r="Q128" s="247"/>
      <c r="AC128" s="351"/>
      <c r="AD128" s="351"/>
      <c r="AE128" s="351"/>
      <c r="AF128" s="351"/>
      <c r="AG128" s="351"/>
      <c r="AH128" s="351"/>
    </row>
    <row r="129" spans="11:34" ht="15">
      <c r="K129" s="351"/>
      <c r="L129" s="351"/>
      <c r="M129" s="351"/>
      <c r="N129" s="351"/>
      <c r="O129" s="351"/>
      <c r="P129" s="351"/>
      <c r="Q129" s="247"/>
      <c r="AC129" s="351"/>
      <c r="AD129" s="351"/>
      <c r="AE129" s="351"/>
      <c r="AF129" s="351"/>
      <c r="AG129" s="351"/>
      <c r="AH129" s="351"/>
    </row>
    <row r="130" spans="11:34" ht="15">
      <c r="K130" s="351"/>
      <c r="L130" s="351"/>
      <c r="M130" s="351"/>
      <c r="N130" s="351"/>
      <c r="O130" s="351"/>
      <c r="P130" s="351"/>
      <c r="Q130" s="247"/>
      <c r="AC130" s="351"/>
      <c r="AD130" s="351"/>
      <c r="AE130" s="351"/>
      <c r="AF130" s="351"/>
      <c r="AG130" s="351"/>
      <c r="AH130" s="351"/>
    </row>
    <row r="131" spans="11:34" ht="15">
      <c r="K131" s="351"/>
      <c r="L131" s="351"/>
      <c r="M131" s="351"/>
      <c r="N131" s="351"/>
      <c r="O131" s="351"/>
      <c r="P131" s="351"/>
      <c r="Q131" s="247"/>
      <c r="AC131" s="351"/>
      <c r="AD131" s="351"/>
      <c r="AE131" s="351"/>
      <c r="AF131" s="351"/>
      <c r="AG131" s="351"/>
      <c r="AH131" s="351"/>
    </row>
    <row r="132" spans="11:34" ht="15">
      <c r="K132" s="351"/>
      <c r="L132" s="351"/>
      <c r="M132" s="351"/>
      <c r="N132" s="351"/>
      <c r="O132" s="351"/>
      <c r="P132" s="351"/>
      <c r="Q132" s="247"/>
      <c r="AC132" s="351"/>
      <c r="AD132" s="351"/>
      <c r="AE132" s="351"/>
      <c r="AF132" s="351"/>
      <c r="AG132" s="351"/>
      <c r="AH132" s="351"/>
    </row>
    <row r="133" spans="11:34" ht="15">
      <c r="K133" s="351"/>
      <c r="L133" s="351"/>
      <c r="M133" s="351"/>
      <c r="N133" s="351"/>
      <c r="O133" s="351"/>
      <c r="P133" s="351"/>
      <c r="Q133" s="247"/>
      <c r="AC133" s="351"/>
      <c r="AD133" s="351"/>
      <c r="AE133" s="351"/>
      <c r="AF133" s="351"/>
      <c r="AG133" s="351"/>
      <c r="AH133" s="351"/>
    </row>
    <row r="134" spans="10:34" ht="15">
      <c r="J134" s="361">
        <v>7</v>
      </c>
      <c r="K134" s="351"/>
      <c r="L134" s="351"/>
      <c r="M134" s="351"/>
      <c r="N134" s="351"/>
      <c r="O134" s="351"/>
      <c r="P134" s="351"/>
      <c r="Q134" s="247"/>
      <c r="AB134" s="361">
        <v>7</v>
      </c>
      <c r="AC134" s="351"/>
      <c r="AD134" s="351"/>
      <c r="AE134" s="351"/>
      <c r="AF134" s="351"/>
      <c r="AG134" s="351"/>
      <c r="AH134" s="351"/>
    </row>
    <row r="135" spans="10:34" ht="15">
      <c r="J135" s="361"/>
      <c r="K135" s="351"/>
      <c r="L135" s="351"/>
      <c r="M135" s="351"/>
      <c r="N135" s="351"/>
      <c r="O135" s="351"/>
      <c r="P135" s="351"/>
      <c r="Q135" s="247"/>
      <c r="AB135" s="361"/>
      <c r="AC135" s="351"/>
      <c r="AD135" s="351"/>
      <c r="AE135" s="351"/>
      <c r="AF135" s="351"/>
      <c r="AG135" s="351"/>
      <c r="AH135" s="351"/>
    </row>
    <row r="136" spans="10:34" ht="15">
      <c r="J136" s="361"/>
      <c r="K136" s="351"/>
      <c r="L136" s="351"/>
      <c r="M136" s="351"/>
      <c r="N136" s="351"/>
      <c r="O136" s="351"/>
      <c r="P136" s="351"/>
      <c r="Q136" s="247"/>
      <c r="AB136" s="361"/>
      <c r="AC136" s="351"/>
      <c r="AD136" s="351"/>
      <c r="AE136" s="351"/>
      <c r="AF136" s="351"/>
      <c r="AG136" s="351"/>
      <c r="AH136" s="351"/>
    </row>
    <row r="137" spans="11:34" ht="15">
      <c r="K137" s="351"/>
      <c r="L137" s="351"/>
      <c r="M137" s="351"/>
      <c r="N137" s="351"/>
      <c r="O137" s="351"/>
      <c r="P137" s="351"/>
      <c r="Q137" s="247"/>
      <c r="AC137" s="351"/>
      <c r="AD137" s="351"/>
      <c r="AE137" s="351"/>
      <c r="AF137" s="351"/>
      <c r="AG137" s="351"/>
      <c r="AH137" s="351"/>
    </row>
    <row r="138" spans="11:34" ht="15">
      <c r="K138" s="351"/>
      <c r="L138" s="351"/>
      <c r="M138" s="351"/>
      <c r="N138" s="351"/>
      <c r="O138" s="351"/>
      <c r="P138" s="351"/>
      <c r="Q138" s="247"/>
      <c r="AC138" s="351"/>
      <c r="AD138" s="351"/>
      <c r="AE138" s="351"/>
      <c r="AF138" s="351"/>
      <c r="AG138" s="351"/>
      <c r="AH138" s="351"/>
    </row>
    <row r="139" spans="11:34" ht="15">
      <c r="K139" s="351"/>
      <c r="L139" s="351"/>
      <c r="M139" s="351"/>
      <c r="N139" s="351"/>
      <c r="O139" s="351"/>
      <c r="P139" s="351"/>
      <c r="Q139" s="247"/>
      <c r="AC139" s="351"/>
      <c r="AD139" s="351"/>
      <c r="AE139" s="351"/>
      <c r="AF139" s="351"/>
      <c r="AG139" s="351"/>
      <c r="AH139" s="351"/>
    </row>
    <row r="140" spans="11:34" ht="15">
      <c r="K140" s="351"/>
      <c r="L140" s="351"/>
      <c r="M140" s="351"/>
      <c r="N140" s="351"/>
      <c r="O140" s="351"/>
      <c r="P140" s="351"/>
      <c r="Q140" s="247"/>
      <c r="AC140" s="351"/>
      <c r="AD140" s="351"/>
      <c r="AE140" s="351"/>
      <c r="AF140" s="351"/>
      <c r="AG140" s="351"/>
      <c r="AH140" s="351"/>
    </row>
    <row r="141" spans="11:34" ht="15">
      <c r="K141" s="351"/>
      <c r="L141" s="351"/>
      <c r="M141" s="351"/>
      <c r="N141" s="351"/>
      <c r="O141" s="351"/>
      <c r="P141" s="351"/>
      <c r="Q141" s="247"/>
      <c r="AC141" s="351"/>
      <c r="AD141" s="351"/>
      <c r="AE141" s="351"/>
      <c r="AF141" s="351"/>
      <c r="AG141" s="351"/>
      <c r="AH141" s="351"/>
    </row>
    <row r="142" spans="11:34" ht="15">
      <c r="K142" s="351"/>
      <c r="L142" s="351"/>
      <c r="M142" s="351"/>
      <c r="N142" s="351"/>
      <c r="O142" s="351"/>
      <c r="P142" s="351"/>
      <c r="Q142" s="247"/>
      <c r="AC142" s="351"/>
      <c r="AD142" s="351"/>
      <c r="AE142" s="351"/>
      <c r="AF142" s="351"/>
      <c r="AG142" s="351"/>
      <c r="AH142" s="351"/>
    </row>
    <row r="143" spans="11:34" ht="15">
      <c r="K143" s="351"/>
      <c r="L143" s="351"/>
      <c r="M143" s="351"/>
      <c r="N143" s="351"/>
      <c r="O143" s="351"/>
      <c r="P143" s="351"/>
      <c r="Q143" s="247"/>
      <c r="AC143" s="351"/>
      <c r="AD143" s="351"/>
      <c r="AE143" s="351"/>
      <c r="AF143" s="351"/>
      <c r="AG143" s="351"/>
      <c r="AH143" s="351"/>
    </row>
    <row r="144" spans="11:34" ht="15">
      <c r="K144" s="351"/>
      <c r="L144" s="351"/>
      <c r="M144" s="351"/>
      <c r="N144" s="351"/>
      <c r="O144" s="351"/>
      <c r="P144" s="351"/>
      <c r="Q144" s="247"/>
      <c r="AC144" s="351"/>
      <c r="AD144" s="351"/>
      <c r="AE144" s="351"/>
      <c r="AF144" s="351"/>
      <c r="AG144" s="351"/>
      <c r="AH144" s="351"/>
    </row>
    <row r="145" spans="11:34" ht="15">
      <c r="K145" s="351"/>
      <c r="L145" s="351"/>
      <c r="M145" s="351"/>
      <c r="N145" s="351"/>
      <c r="O145" s="351"/>
      <c r="P145" s="351"/>
      <c r="Q145" s="247"/>
      <c r="AC145" s="351"/>
      <c r="AD145" s="351"/>
      <c r="AE145" s="351"/>
      <c r="AF145" s="351"/>
      <c r="AG145" s="351"/>
      <c r="AH145" s="351"/>
    </row>
  </sheetData>
  <sheetProtection/>
  <mergeCells count="44">
    <mergeCell ref="J114:J116"/>
    <mergeCell ref="J134:J136"/>
    <mergeCell ref="AB134:AB136"/>
    <mergeCell ref="AB14:AB16"/>
    <mergeCell ref="AB34:AB36"/>
    <mergeCell ref="AB54:AB56"/>
    <mergeCell ref="AB74:AB76"/>
    <mergeCell ref="AB94:AB96"/>
    <mergeCell ref="AB114:AB116"/>
    <mergeCell ref="K107:P125"/>
    <mergeCell ref="A14:A16"/>
    <mergeCell ref="A34:A36"/>
    <mergeCell ref="A54:A56"/>
    <mergeCell ref="A74:A76"/>
    <mergeCell ref="A94:A96"/>
    <mergeCell ref="J94:J96"/>
    <mergeCell ref="J74:J76"/>
    <mergeCell ref="J54:J56"/>
    <mergeCell ref="J34:J36"/>
    <mergeCell ref="B67:G85"/>
    <mergeCell ref="C3:F5"/>
    <mergeCell ref="B7:G25"/>
    <mergeCell ref="K7:P25"/>
    <mergeCell ref="T7:Y25"/>
    <mergeCell ref="AC7:AH25"/>
    <mergeCell ref="L3:O5"/>
    <mergeCell ref="U3:X5"/>
    <mergeCell ref="AD3:AG5"/>
    <mergeCell ref="J14:J16"/>
    <mergeCell ref="S14:S16"/>
    <mergeCell ref="B87:G105"/>
    <mergeCell ref="K27:P45"/>
    <mergeCell ref="K47:P65"/>
    <mergeCell ref="K67:P85"/>
    <mergeCell ref="K87:P105"/>
    <mergeCell ref="B27:G45"/>
    <mergeCell ref="B47:G65"/>
    <mergeCell ref="K127:P145"/>
    <mergeCell ref="AC27:AH45"/>
    <mergeCell ref="AC47:AH65"/>
    <mergeCell ref="AC67:AH85"/>
    <mergeCell ref="AC87:AH105"/>
    <mergeCell ref="AC107:AH125"/>
    <mergeCell ref="AC127:AH1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В</cp:lastModifiedBy>
  <dcterms:created xsi:type="dcterms:W3CDTF">2016-07-29T14:49:56Z</dcterms:created>
  <dcterms:modified xsi:type="dcterms:W3CDTF">2018-03-06T09:53:36Z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